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'Sheet1'!$A$1:$AY$73</definedName>
  </definedNames>
  <calcPr fullCalcOnLoad="1"/>
</workbook>
</file>

<file path=xl/sharedStrings.xml><?xml version="1.0" encoding="utf-8"?>
<sst xmlns="http://schemas.openxmlformats.org/spreadsheetml/2006/main" count="824" uniqueCount="235">
  <si>
    <t xml:space="preserve">RELLENOS </t>
  </si>
  <si>
    <t>CORROSION</t>
  </si>
  <si>
    <t>PASO POR CRUCES SUBFLUVIALES</t>
  </si>
  <si>
    <t>CIMENTACION DE CRUCES ELEVADOS</t>
  </si>
  <si>
    <t>SISMICIDAD</t>
  </si>
  <si>
    <t>SB</t>
  </si>
  <si>
    <t>SM</t>
  </si>
  <si>
    <t>RB</t>
  </si>
  <si>
    <t>A</t>
  </si>
  <si>
    <t>SD</t>
  </si>
  <si>
    <t>J</t>
  </si>
  <si>
    <t>E</t>
  </si>
  <si>
    <t>D</t>
  </si>
  <si>
    <t>I</t>
  </si>
  <si>
    <t>TOR</t>
  </si>
  <si>
    <t>S</t>
  </si>
  <si>
    <t>M</t>
  </si>
  <si>
    <t>ALG</t>
  </si>
  <si>
    <t>NN</t>
  </si>
  <si>
    <t>RD</t>
  </si>
  <si>
    <t>B</t>
  </si>
  <si>
    <t>V</t>
  </si>
  <si>
    <t>ALF</t>
  </si>
  <si>
    <t>R</t>
  </si>
  <si>
    <t>P</t>
  </si>
  <si>
    <t>SECTOR</t>
  </si>
  <si>
    <t>NUMERO 
DE 
SITIO
CRITICO</t>
  </si>
  <si>
    <t>RELLENOS</t>
  </si>
  <si>
    <t>F. MASA</t>
  </si>
  <si>
    <t>CRUCES</t>
  </si>
  <si>
    <t>CIMENTACIONES</t>
  </si>
  <si>
    <t>LINEAS</t>
  </si>
  <si>
    <t>LOCALIZACION 
DEL SITIO CRITICO</t>
  </si>
  <si>
    <t>REFERENCIA
DE LA 
DESCRIPCION
NUMERAL- (FICHA)</t>
  </si>
  <si>
    <t>TIPO
DE MATERIAL</t>
  </si>
  <si>
    <t>CALIFICACION</t>
  </si>
  <si>
    <t>ESPESOR DEL
 RELLENO (m)
0-2-5-&gt;</t>
  </si>
  <si>
    <t>EDAD DEL
 RELLENO (años)
0-10-30-&gt;</t>
  </si>
  <si>
    <t>TOTAL</t>
  </si>
  <si>
    <t>AMENAZA</t>
  </si>
  <si>
    <t>PENDIENTE</t>
  </si>
  <si>
    <t>DRENAJE</t>
  </si>
  <si>
    <t>PROF.  DE FALLA
ZONA  TUBO (m)
0-2-5-&gt;</t>
  </si>
  <si>
    <t>LONG. DE FALLA 
ZONA  TUBO
0-5-15-&gt;</t>
  </si>
  <si>
    <t>CONDICION DE 
ESTABILIDAD</t>
  </si>
  <si>
    <t>TIPO DE MATERIAL</t>
  </si>
  <si>
    <t>ANCHO (m)
0-5-15-&gt;</t>
  </si>
  <si>
    <t>PENDIENTE 
LATERAL</t>
  </si>
  <si>
    <t>ALTURA DEL VIADUCTO (m)
0-3-10-&gt;</t>
  </si>
  <si>
    <t>TIPO DE CIMENTACION</t>
  </si>
  <si>
    <t>X</t>
  </si>
  <si>
    <t>TIBITOC-CASABLANCA  78 PULG</t>
  </si>
  <si>
    <t>HUMEDAL DE TORCA</t>
  </si>
  <si>
    <t>3.2.2.2.1-1 (F1)</t>
  </si>
  <si>
    <t>TIBITOC USAQUEN  60 PULG</t>
  </si>
  <si>
    <t>RELLENO PUENTO NUEVO LA CARO</t>
  </si>
  <si>
    <t>3.2.2.2.1-2 (F-2)</t>
  </si>
  <si>
    <t>INTERSECCION AUTONORTE-CAJICA</t>
  </si>
  <si>
    <t>3.2.2.2.1-3 (F-3)</t>
  </si>
  <si>
    <t>CRUCE POR EL HUMEDAL DE TEUSACA</t>
  </si>
  <si>
    <t>3.2.2.2.1-4 (F-4)</t>
  </si>
  <si>
    <t>RELLENO DE LA CALLE 206</t>
  </si>
  <si>
    <t>3.2.2.2.1-5 (F-7)</t>
  </si>
  <si>
    <t>VIADUCTO TEUSACA</t>
  </si>
  <si>
    <t>3.2.2.2.2 (F-4)</t>
  </si>
  <si>
    <t>PEAJE AUTONORTE- ZONA NORTE</t>
  </si>
  <si>
    <t>3.2.2.2.3-1 (F-2)</t>
  </si>
  <si>
    <t>PEAJE AUTONORTE- ZONA SUR</t>
  </si>
  <si>
    <t>3.2.2.2.3-2 (F-6)</t>
  </si>
  <si>
    <t>SANTA ANA USAQUEN 60 PULG</t>
  </si>
  <si>
    <t>SALIDA DEL TANQUE SANTA ANA</t>
  </si>
  <si>
    <t>3.2.2.2.3-3 (F-8)</t>
  </si>
  <si>
    <t>AVENIDA FERROCARRIL-PEAJE-CALLE 151</t>
  </si>
  <si>
    <t>3.2.2.2.4</t>
  </si>
  <si>
    <t>Sin</t>
  </si>
  <si>
    <t>LINEA 36 PULG?</t>
  </si>
  <si>
    <t>SECTOR DEL ANTIGUO LAGO GAITAN</t>
  </si>
  <si>
    <t>3.3.2.2.1</t>
  </si>
  <si>
    <t>CHICO ROSALES 20 PULG</t>
  </si>
  <si>
    <t>SALIDA DEL TANQUE CHICO</t>
  </si>
  <si>
    <t>3,3,2,2,2 (F-9)</t>
  </si>
  <si>
    <t xml:space="preserve">COLSUBSIDO IV, 16 pulg
LINEA 24 PULG, CALLE 90 o 92 </t>
  </si>
  <si>
    <t>RELLENO DE EL CORTIJO</t>
  </si>
  <si>
    <t>3.4.2.2.2-1 (F-10)</t>
  </si>
  <si>
    <t>LINEA 24 PULG, CALLE 90 o 92</t>
  </si>
  <si>
    <t>CON CARRERA 95 A 100?  (VIA EN CONSTRUCCION)</t>
  </si>
  <si>
    <t>3.4.2.2.2-2 (F-10)</t>
  </si>
  <si>
    <t>MINUTO DE DIOS</t>
  </si>
  <si>
    <t>3.4.2.2.2-3 (F-11)</t>
  </si>
  <si>
    <t>LINEA 24 PULGADAS</t>
  </si>
  <si>
    <t>CALLE 153 CON AVENIDA CORDOBA</t>
  </si>
  <si>
    <t>3.4.2.2.3-1 (F-12)</t>
  </si>
  <si>
    <t>LINEA 78 PULGADAS</t>
  </si>
  <si>
    <t>CALLE 129 CON AVENIDA CORDOBA</t>
  </si>
  <si>
    <t>3.4.2.2.3-2 (F-13)</t>
  </si>
  <si>
    <t>LINEA 60 PULGADAS</t>
  </si>
  <si>
    <t>CALLE 127 CON AVENIDA CORDOBA</t>
  </si>
  <si>
    <t>3.4.2.2.3-3 (F-14)</t>
  </si>
  <si>
    <t>LINEA 16 PULGADAS</t>
  </si>
  <si>
    <t>AVENIDA SUBA-CANAL CORDOBA</t>
  </si>
  <si>
    <t>ELSILENCIO CASABLANCA 78 PULG
P NACIONAL- SAN DIEGO 42 PULG</t>
  </si>
  <si>
    <t xml:space="preserve">S ECTOR PARQUE NACIONAL </t>
  </si>
  <si>
    <t>3,5,2,2,1-1 (F-15)</t>
  </si>
  <si>
    <t>EL SILENCIO VITELMA 60 PULG</t>
  </si>
  <si>
    <t>3.5.2.2.1-2 (F-17)</t>
  </si>
  <si>
    <t>PARTE ALTA BARRIO LA PERSEVERANCIA</t>
  </si>
  <si>
    <t>3.5.2.2.1-2 (F-18)</t>
  </si>
  <si>
    <t>3.5.2.2.1-2 (F-19)</t>
  </si>
  <si>
    <t>PARTE ALTA DEL MIRADOR DE SAN DIEGO</t>
  </si>
  <si>
    <t>3.5.2.2.1-2 (F-20)</t>
  </si>
  <si>
    <t xml:space="preserve">M.  DERECHA Q. SANTO DOMINGO </t>
  </si>
  <si>
    <t>3.5.2.2.1-2 (F-21)</t>
  </si>
  <si>
    <t>SAN DIEGO ZONA INTERMEDIA -48
SAN DIEGO VITELMA 24 PULG</t>
  </si>
  <si>
    <t>SALIDA TANQUE SAN DIEGO</t>
  </si>
  <si>
    <t>3.5.2.2.1-3 (F-22)</t>
  </si>
  <si>
    <t>SAN DIEGO VITELMA 24 PULG</t>
  </si>
  <si>
    <t>UNIVERSIDAD DISTRITAL</t>
  </si>
  <si>
    <t>3.5.2.2.1-3 (F-23)</t>
  </si>
  <si>
    <t xml:space="preserve"> </t>
  </si>
  <si>
    <t>SA DIEGO VITELMA 60 PULG</t>
  </si>
  <si>
    <t>DESLIZAMIENTO DE  LAS AGUAS</t>
  </si>
  <si>
    <t>3.5.2.2.1-4 (F-24)</t>
  </si>
  <si>
    <t>ZANJON DE SAN MARTIN</t>
  </si>
  <si>
    <t>3.5.2.2.1-4 (F-25)</t>
  </si>
  <si>
    <t>DESLIZAMIENTO DE  LA CONCORDIA</t>
  </si>
  <si>
    <t>3.5.2.2.1-5 (F-25)</t>
  </si>
  <si>
    <t>SAN DIEGO VITELMA 60 PULG</t>
  </si>
  <si>
    <t>BARRIO EGIPTO</t>
  </si>
  <si>
    <t>3.5.2.2.1-6 (F-26)</t>
  </si>
  <si>
    <t>SALIDA DEL TANQUE SAN DIONISIO</t>
  </si>
  <si>
    <t>3.5.2.2.1-7 (F-28)</t>
  </si>
  <si>
    <t>SAN DIEGO VITELMA (P. ALTA) 24 PULG
SAN DIEGO VITELMA (P. BAJA) 60 PULG</t>
  </si>
  <si>
    <t>QUEBRADA LAS LAJITAS</t>
  </si>
  <si>
    <t>3.5.2.2.1-8 (F-29)</t>
  </si>
  <si>
    <t>PARTE ALTA DE LOS BARRIOS GIRARDOT Y RAMIREZ</t>
  </si>
  <si>
    <t>3.5.2.2.1-9 (F-30)</t>
  </si>
  <si>
    <t>LINEAS DE 20, 24 Y 60 PULGADAS</t>
  </si>
  <si>
    <t>CAMINO A VITELMA- DESLIZAMIENTO DE EL DORADO</t>
  </si>
  <si>
    <t>3.5.2.2.1-10 (F-32)</t>
  </si>
  <si>
    <t>LINES DE 20 Y 60 PULGADAS</t>
  </si>
  <si>
    <t>PARTE BAJA DEL TANQUE VITELMA</t>
  </si>
  <si>
    <t>3.5.2.2.1-11 (F-32)</t>
  </si>
  <si>
    <t>LINEAS DE 30 Y 16 PULGADAS</t>
  </si>
  <si>
    <t>PARTE BAJA DEL TANQUE LOS ALPES</t>
  </si>
  <si>
    <t>3.5.2.2.1-12 (F-33)</t>
  </si>
  <si>
    <t>LOS ALPES QUINDIO 24 PULG</t>
  </si>
  <si>
    <t>ZONA B - LOS ALPES DEL ZIPA</t>
  </si>
  <si>
    <t>3.5.2.2.1-13 (F-34)</t>
  </si>
  <si>
    <t>3.5.2.2.1-15 (F-36)</t>
  </si>
  <si>
    <t>ZANJON DEL QUINDIO</t>
  </si>
  <si>
    <t>QUINDIO JUAN REY 24 PULG</t>
  </si>
  <si>
    <t>ZONA ALTA DEL BARRIO QUINDIO</t>
  </si>
  <si>
    <t>3.5.2.2.1-16 (F-36)</t>
  </si>
  <si>
    <t>ZONA SUR DEL BARRIO SAN RAFAEL</t>
  </si>
  <si>
    <t>3.5.2.2.1-17 (F-37)</t>
  </si>
  <si>
    <t>ZONA NORTE DEL BARRIO JUAN REY</t>
  </si>
  <si>
    <t>3.5.2.2.1-18 (F-37)</t>
  </si>
  <si>
    <t>VITELMA COLUMNAS DE 24 Y 42 PULG</t>
  </si>
  <si>
    <t>SECTOR DE SAN CRISTOBAL - COSTADO SUR DEL TANQUE VITELMA</t>
  </si>
  <si>
    <t>3.5.2.2.1-19 (F-38)</t>
  </si>
  <si>
    <t>VITELMA COLUMNAS DE 42 PULG</t>
  </si>
  <si>
    <t>VITELMA-COLUMNAS - BARRIO SAN PEDRO</t>
  </si>
  <si>
    <t>3.5.2.2.1-20 (F-39)</t>
  </si>
  <si>
    <t>VITELMA SANTA LUCIA 24 PULG</t>
  </si>
  <si>
    <t>DESLIZAMIENTO DEL BARRIO SAN LUIS - MONTEBELLO</t>
  </si>
  <si>
    <t>3.5.2.2.1-21 (F-40)</t>
  </si>
  <si>
    <t>DESLIZAMIENTO DEL BARRIO VILLA DE LOS ALPES</t>
  </si>
  <si>
    <t>3.5.2.2.1-22 (F-41)</t>
  </si>
  <si>
    <t>RELLENO DEL BARRIO LOURDES</t>
  </si>
  <si>
    <t>3,5,2,2,2 (F-27)</t>
  </si>
  <si>
    <t>SA DIEGO VITELMA 24 PULG</t>
  </si>
  <si>
    <t>CRUCE POR LA QUEBRADA EL CANAL- TANQUE VITELMA</t>
  </si>
  <si>
    <t>3.5.2.2.3-1(F-32)</t>
  </si>
  <si>
    <t>ZANJON COSTADO SUR DEL TANQUE QUINDIO</t>
  </si>
  <si>
    <t>3.5.2.2.3-2(F-36)</t>
  </si>
  <si>
    <t>VITELMA LA REGADERA 24 PULG</t>
  </si>
  <si>
    <t>DIANA TURBAY- QUEBRADA LA PICHOSA</t>
  </si>
  <si>
    <t>3.5.2.2.3-2</t>
  </si>
  <si>
    <t>LA LAGUNA - EL UVAL</t>
  </si>
  <si>
    <t>3.6.2.2.1-1 (F-42)</t>
  </si>
  <si>
    <t>BARRIO ALCANTUZ</t>
  </si>
  <si>
    <t>3.6.2.2.1-2 (F-43)</t>
  </si>
  <si>
    <t>QUEBRADA YOMASA</t>
  </si>
  <si>
    <t>3.6.2.2.2</t>
  </si>
  <si>
    <t>LINEA 30 PULG</t>
  </si>
  <si>
    <t>SECTOR NOR-ORIENTAL DEL TANQUE ALTO</t>
  </si>
  <si>
    <t>3.7.2.2.1-1 (F-44)</t>
  </si>
  <si>
    <t>COSTADO SUR-ORIENTAL TANQUE SIERRA MORENA III</t>
  </si>
  <si>
    <t>3.7.2.2.1-2 (F-45)</t>
  </si>
  <si>
    <t>CASABLANCA EL SILENCIO 30 PULG</t>
  </si>
  <si>
    <t>TANQUE CASABLANCA - PARTE BAJA</t>
  </si>
  <si>
    <t>3.7.2.2.1-3 (F-46)</t>
  </si>
  <si>
    <t>PARTE ALTA DEL BARRIO BELLAVISTA</t>
  </si>
  <si>
    <t>3.7.2.2.1-4</t>
  </si>
  <si>
    <t xml:space="preserve">LINEA AV. AMERICAS
LINEA AV. PRIMERO DE MAYO
LINEA VIA PRAL A LA 1 DE MAYO
LINEA CARRERA 86,
LINEA AUTOPISTA SUR
LINEA AV CIUDAD DE VLLO.
</t>
  </si>
  <si>
    <t>ZONA PLANA, RONDA DE INUNDACION DE LOS RIOS TUNJUELITO Y BOGOTA</t>
  </si>
  <si>
    <t>3.7.2.2.2</t>
  </si>
  <si>
    <t>FONTIBON MOSQUERA 36 PULG</t>
  </si>
  <si>
    <t>SALIDA DE MUNICIPIO DE MADRID</t>
  </si>
  <si>
    <t>3.8.2.2.1-1</t>
  </si>
  <si>
    <t>VIA FUNZA MOSQUERA Y COSTADO SUR VIA A SIBERIA</t>
  </si>
  <si>
    <t>3.8.2.2.1-2 (F-47)</t>
  </si>
  <si>
    <t>3.8.2.2.1-3 (F-48)</t>
  </si>
  <si>
    <t>HUMEDAL DE CAPELLANIA</t>
  </si>
  <si>
    <t>3.8.2.2.1-4 (F-49)</t>
  </si>
  <si>
    <t>CRONOGRAMA DE TRABAJO</t>
  </si>
  <si>
    <t>LOCALIZACION</t>
  </si>
  <si>
    <t>ACTIVIDAD</t>
  </si>
  <si>
    <t>TIEMPO EN SEMANAS</t>
  </si>
  <si>
    <t>ANALISIS DE LA INFORMACION DISPONIBLE</t>
  </si>
  <si>
    <t>ZONA NOR-ORIENTAL</t>
  </si>
  <si>
    <t>RECONOCIMIENTO DE CAMPO</t>
  </si>
  <si>
    <t>LINEA TIBITOC</t>
  </si>
  <si>
    <t>INVESTIGACION DEL SUBSUELO</t>
  </si>
  <si>
    <t>INFORME DE RESULTADOS</t>
  </si>
  <si>
    <t>ZONA ORIENTAL</t>
  </si>
  <si>
    <t>ENTRE CALLES 72 Y AV. CHILE</t>
  </si>
  <si>
    <t>CERRO DE SUBA Y ZONAS</t>
  </si>
  <si>
    <t>ALEDAÑAS</t>
  </si>
  <si>
    <t>ZONA SUR-ORIENTAL ENTRE</t>
  </si>
  <si>
    <t>C. MONSERRATE Y JUAN REY</t>
  </si>
  <si>
    <t>ZONA SUR -LINEA USME</t>
  </si>
  <si>
    <t>ZONA SUR-OCCIDENTAL</t>
  </si>
  <si>
    <t>C.BOLIVAR Y ZONAS ALEDAÑAS</t>
  </si>
  <si>
    <t>ZONA OCCIDENTAL</t>
  </si>
  <si>
    <t xml:space="preserve">C.KENNEDY, FONTIBON Y </t>
  </si>
  <si>
    <t>LINEA MOSQUERA</t>
  </si>
  <si>
    <t>COSTADO RORIENTAL TANQUE EL SILENCIO</t>
  </si>
  <si>
    <t>ZONA INTERMEDIA -VEREDA MONSERRATE</t>
  </si>
  <si>
    <t>ZONA A - LOS ALPES DEL ZIPA</t>
  </si>
  <si>
    <t>MARGEN DERECHA DEL RIO BOGOTA (COSTADO NORTE)</t>
  </si>
  <si>
    <t>PROBLEMAS DE INESTABILIDAD</t>
  </si>
  <si>
    <t>ESTUDIO PARA LA EVALUACIÓN DEL ESTADO DE LA RED MATRIZ DE DISTRIBUCIÓN</t>
  </si>
  <si>
    <t>EVALUACIÓN DE PARÁMETROS GEOTÉCNICOS</t>
  </si>
  <si>
    <t>ANEXO 8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</si>
</sst>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* #,##0_);_(* \(#,##0\);_(* &quot;-&quot;_);_(@_)"/>
    <numFmt numFmtId="178" formatCode="_(&quot;C$&quot;* #,##0.00_);_(&quot;C$&quot;* \(#,##0.00\);_(&quot;C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 &quot;#,##0_);\(&quot;$ &quot;#,##0\)"/>
    <numFmt numFmtId="189" formatCode="&quot;$ &quot;#,##0_);[Red]\(&quot;$ &quot;#,##0\)"/>
    <numFmt numFmtId="190" formatCode="&quot;$ &quot;#,##0.00_);\(&quot;$ &quot;#,##0.00\)"/>
    <numFmt numFmtId="191" formatCode="&quot;$ &quot;#,##0.00_);[Red]\(&quot;$ &quot;#,##0.00\)"/>
    <numFmt numFmtId="192" formatCode="_(&quot;$ &quot;* #,##0_);_(&quot;$ &quot;* \(#,##0\);_(&quot;$ &quot;* &quot;-&quot;_);_(@_)"/>
    <numFmt numFmtId="193" formatCode="_(&quot;$ &quot;* #,##0.00_);_(&quot;$ &quot;* \(#,##0.00\);_(&quot;$ &quot;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0" borderId="26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27" xfId="0" applyFont="1" applyFill="1" applyBorder="1" applyAlignment="1">
      <alignment horizontal="center" vertical="center" textRotation="90"/>
    </xf>
    <xf numFmtId="2" fontId="0" fillId="2" borderId="7" xfId="0" applyNumberFormat="1" applyFont="1" applyFill="1" applyBorder="1" applyAlignment="1">
      <alignment horizontal="center" vertical="center"/>
    </xf>
    <xf numFmtId="2" fontId="0" fillId="2" borderId="30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31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" vertical="center" textRotation="90"/>
    </xf>
    <xf numFmtId="2" fontId="0" fillId="0" borderId="9" xfId="0" applyNumberFormat="1" applyFont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419100</xdr:rowOff>
    </xdr:from>
    <xdr:to>
      <xdr:col>8</xdr:col>
      <xdr:colOff>2105025</xdr:colOff>
      <xdr:row>2</xdr:row>
      <xdr:rowOff>352425</xdr:rowOff>
    </xdr:to>
    <xdr:grpSp>
      <xdr:nvGrpSpPr>
        <xdr:cNvPr id="1" name="Group 1"/>
        <xdr:cNvGrpSpPr>
          <a:grpSpLocks/>
        </xdr:cNvGrpSpPr>
      </xdr:nvGrpSpPr>
      <xdr:grpSpPr>
        <a:xfrm>
          <a:off x="3105150" y="419100"/>
          <a:ext cx="1933575" cy="600075"/>
          <a:chOff x="103" y="30"/>
          <a:chExt cx="203" cy="4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103" y="30"/>
            <a:ext cx="60" cy="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58" y="44"/>
            <a:ext cx="148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3981450</xdr:colOff>
      <xdr:row>0</xdr:row>
      <xdr:rowOff>457200</xdr:rowOff>
    </xdr:from>
    <xdr:to>
      <xdr:col>10</xdr:col>
      <xdr:colOff>923925</xdr:colOff>
      <xdr:row>2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45720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47625</xdr:rowOff>
    </xdr:from>
    <xdr:to>
      <xdr:col>3</xdr:col>
      <xdr:colOff>266700</xdr:colOff>
      <xdr:row>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362575" y="9810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47625</xdr:rowOff>
    </xdr:from>
    <xdr:to>
      <xdr:col>4</xdr:col>
      <xdr:colOff>9525</xdr:colOff>
      <xdr:row>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629275" y="12477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47625</xdr:rowOff>
    </xdr:from>
    <xdr:to>
      <xdr:col>5</xdr:col>
      <xdr:colOff>247650</xdr:colOff>
      <xdr:row>6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5886450" y="1514475"/>
          <a:ext cx="771525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7</xdr:row>
      <xdr:rowOff>47625</xdr:rowOff>
    </xdr:from>
    <xdr:to>
      <xdr:col>5</xdr:col>
      <xdr:colOff>523875</xdr:colOff>
      <xdr:row>7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6667500" y="17811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47625</xdr:rowOff>
    </xdr:from>
    <xdr:to>
      <xdr:col>4</xdr:col>
      <xdr:colOff>276225</xdr:colOff>
      <xdr:row>8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5895975" y="20478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38100</xdr:rowOff>
    </xdr:from>
    <xdr:to>
      <xdr:col>5</xdr:col>
      <xdr:colOff>9525</xdr:colOff>
      <xdr:row>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6153150" y="2305050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10</xdr:row>
      <xdr:rowOff>47625</xdr:rowOff>
    </xdr:from>
    <xdr:to>
      <xdr:col>6</xdr:col>
      <xdr:colOff>285750</xdr:colOff>
      <xdr:row>10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6629400" y="2581275"/>
          <a:ext cx="59055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38100</xdr:rowOff>
    </xdr:from>
    <xdr:to>
      <xdr:col>7</xdr:col>
      <xdr:colOff>9525</xdr:colOff>
      <xdr:row>11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7200900" y="2838450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47625</xdr:rowOff>
    </xdr:from>
    <xdr:to>
      <xdr:col>5</xdr:col>
      <xdr:colOff>276225</xdr:colOff>
      <xdr:row>12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6419850" y="31146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13</xdr:row>
      <xdr:rowOff>38100</xdr:rowOff>
    </xdr:from>
    <xdr:to>
      <xdr:col>6</xdr:col>
      <xdr:colOff>9525</xdr:colOff>
      <xdr:row>13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6677025" y="3371850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14</xdr:row>
      <xdr:rowOff>47625</xdr:rowOff>
    </xdr:from>
    <xdr:to>
      <xdr:col>7</xdr:col>
      <xdr:colOff>247650</xdr:colOff>
      <xdr:row>14</xdr:row>
      <xdr:rowOff>123825</xdr:rowOff>
    </xdr:to>
    <xdr:sp>
      <xdr:nvSpPr>
        <xdr:cNvPr id="11" name="Rectangle 11"/>
        <xdr:cNvSpPr>
          <a:spLocks/>
        </xdr:cNvSpPr>
      </xdr:nvSpPr>
      <xdr:spPr>
        <a:xfrm>
          <a:off x="7181850" y="3648075"/>
          <a:ext cx="523875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15</xdr:row>
      <xdr:rowOff>38100</xdr:rowOff>
    </xdr:from>
    <xdr:to>
      <xdr:col>8</xdr:col>
      <xdr:colOff>9525</xdr:colOff>
      <xdr:row>15</xdr:row>
      <xdr:rowOff>114300</xdr:rowOff>
    </xdr:to>
    <xdr:sp>
      <xdr:nvSpPr>
        <xdr:cNvPr id="12" name="Rectangle 12"/>
        <xdr:cNvSpPr>
          <a:spLocks/>
        </xdr:cNvSpPr>
      </xdr:nvSpPr>
      <xdr:spPr>
        <a:xfrm>
          <a:off x="7724775" y="3905250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47625</xdr:rowOff>
    </xdr:from>
    <xdr:to>
      <xdr:col>6</xdr:col>
      <xdr:colOff>276225</xdr:colOff>
      <xdr:row>16</xdr:row>
      <xdr:rowOff>123825</xdr:rowOff>
    </xdr:to>
    <xdr:sp>
      <xdr:nvSpPr>
        <xdr:cNvPr id="13" name="Rectangle 13"/>
        <xdr:cNvSpPr>
          <a:spLocks/>
        </xdr:cNvSpPr>
      </xdr:nvSpPr>
      <xdr:spPr>
        <a:xfrm>
          <a:off x="6943725" y="41814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38100</xdr:rowOff>
    </xdr:from>
    <xdr:to>
      <xdr:col>7</xdr:col>
      <xdr:colOff>9525</xdr:colOff>
      <xdr:row>17</xdr:row>
      <xdr:rowOff>114300</xdr:rowOff>
    </xdr:to>
    <xdr:sp>
      <xdr:nvSpPr>
        <xdr:cNvPr id="14" name="Rectangle 14"/>
        <xdr:cNvSpPr>
          <a:spLocks/>
        </xdr:cNvSpPr>
      </xdr:nvSpPr>
      <xdr:spPr>
        <a:xfrm>
          <a:off x="7200900" y="4438650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18</xdr:row>
      <xdr:rowOff>47625</xdr:rowOff>
    </xdr:from>
    <xdr:to>
      <xdr:col>9</xdr:col>
      <xdr:colOff>257175</xdr:colOff>
      <xdr:row>18</xdr:row>
      <xdr:rowOff>123825</xdr:rowOff>
    </xdr:to>
    <xdr:sp>
      <xdr:nvSpPr>
        <xdr:cNvPr id="15" name="Rectangle 15"/>
        <xdr:cNvSpPr>
          <a:spLocks/>
        </xdr:cNvSpPr>
      </xdr:nvSpPr>
      <xdr:spPr>
        <a:xfrm>
          <a:off x="7705725" y="4714875"/>
          <a:ext cx="1057275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38100</xdr:rowOff>
    </xdr:from>
    <xdr:to>
      <xdr:col>10</xdr:col>
      <xdr:colOff>514350</xdr:colOff>
      <xdr:row>19</xdr:row>
      <xdr:rowOff>114300</xdr:rowOff>
    </xdr:to>
    <xdr:sp>
      <xdr:nvSpPr>
        <xdr:cNvPr id="16" name="Rectangle 16"/>
        <xdr:cNvSpPr>
          <a:spLocks/>
        </xdr:cNvSpPr>
      </xdr:nvSpPr>
      <xdr:spPr>
        <a:xfrm>
          <a:off x="8772525" y="4972050"/>
          <a:ext cx="771525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47625</xdr:rowOff>
    </xdr:from>
    <xdr:to>
      <xdr:col>7</xdr:col>
      <xdr:colOff>276225</xdr:colOff>
      <xdr:row>20</xdr:row>
      <xdr:rowOff>123825</xdr:rowOff>
    </xdr:to>
    <xdr:sp>
      <xdr:nvSpPr>
        <xdr:cNvPr id="17" name="Rectangle 17"/>
        <xdr:cNvSpPr>
          <a:spLocks/>
        </xdr:cNvSpPr>
      </xdr:nvSpPr>
      <xdr:spPr>
        <a:xfrm>
          <a:off x="7467600" y="52482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21</xdr:row>
      <xdr:rowOff>38100</xdr:rowOff>
    </xdr:from>
    <xdr:to>
      <xdr:col>8</xdr:col>
      <xdr:colOff>9525</xdr:colOff>
      <xdr:row>21</xdr:row>
      <xdr:rowOff>114300</xdr:rowOff>
    </xdr:to>
    <xdr:sp>
      <xdr:nvSpPr>
        <xdr:cNvPr id="18" name="Rectangle 18"/>
        <xdr:cNvSpPr>
          <a:spLocks/>
        </xdr:cNvSpPr>
      </xdr:nvSpPr>
      <xdr:spPr>
        <a:xfrm>
          <a:off x="7724775" y="5505450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22</xdr:row>
      <xdr:rowOff>38100</xdr:rowOff>
    </xdr:from>
    <xdr:to>
      <xdr:col>10</xdr:col>
      <xdr:colOff>266700</xdr:colOff>
      <xdr:row>22</xdr:row>
      <xdr:rowOff>114300</xdr:rowOff>
    </xdr:to>
    <xdr:sp>
      <xdr:nvSpPr>
        <xdr:cNvPr id="19" name="Rectangle 19"/>
        <xdr:cNvSpPr>
          <a:spLocks/>
        </xdr:cNvSpPr>
      </xdr:nvSpPr>
      <xdr:spPr>
        <a:xfrm>
          <a:off x="8772525" y="5772150"/>
          <a:ext cx="523875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23</xdr:row>
      <xdr:rowOff>47625</xdr:rowOff>
    </xdr:from>
    <xdr:to>
      <xdr:col>11</xdr:col>
      <xdr:colOff>0</xdr:colOff>
      <xdr:row>23</xdr:row>
      <xdr:rowOff>123825</xdr:rowOff>
    </xdr:to>
    <xdr:sp>
      <xdr:nvSpPr>
        <xdr:cNvPr id="20" name="Rectangle 20"/>
        <xdr:cNvSpPr>
          <a:spLocks/>
        </xdr:cNvSpPr>
      </xdr:nvSpPr>
      <xdr:spPr>
        <a:xfrm>
          <a:off x="9286875" y="60483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47625</xdr:rowOff>
    </xdr:from>
    <xdr:to>
      <xdr:col>8</xdr:col>
      <xdr:colOff>266700</xdr:colOff>
      <xdr:row>24</xdr:row>
      <xdr:rowOff>123825</xdr:rowOff>
    </xdr:to>
    <xdr:sp>
      <xdr:nvSpPr>
        <xdr:cNvPr id="21" name="Rectangle 21"/>
        <xdr:cNvSpPr>
          <a:spLocks/>
        </xdr:cNvSpPr>
      </xdr:nvSpPr>
      <xdr:spPr>
        <a:xfrm>
          <a:off x="7991475" y="6315075"/>
          <a:ext cx="257175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25</xdr:row>
      <xdr:rowOff>47625</xdr:rowOff>
    </xdr:from>
    <xdr:to>
      <xdr:col>9</xdr:col>
      <xdr:colOff>0</xdr:colOff>
      <xdr:row>25</xdr:row>
      <xdr:rowOff>123825</xdr:rowOff>
    </xdr:to>
    <xdr:sp>
      <xdr:nvSpPr>
        <xdr:cNvPr id="22" name="Rectangle 22"/>
        <xdr:cNvSpPr>
          <a:spLocks/>
        </xdr:cNvSpPr>
      </xdr:nvSpPr>
      <xdr:spPr>
        <a:xfrm>
          <a:off x="8239125" y="65817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26</xdr:row>
      <xdr:rowOff>47625</xdr:rowOff>
    </xdr:from>
    <xdr:to>
      <xdr:col>11</xdr:col>
      <xdr:colOff>514350</xdr:colOff>
      <xdr:row>26</xdr:row>
      <xdr:rowOff>123825</xdr:rowOff>
    </xdr:to>
    <xdr:sp>
      <xdr:nvSpPr>
        <xdr:cNvPr id="23" name="Rectangle 23"/>
        <xdr:cNvSpPr>
          <a:spLocks/>
        </xdr:cNvSpPr>
      </xdr:nvSpPr>
      <xdr:spPr>
        <a:xfrm>
          <a:off x="9305925" y="6848475"/>
          <a:ext cx="7620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27</xdr:row>
      <xdr:rowOff>47625</xdr:rowOff>
    </xdr:from>
    <xdr:to>
      <xdr:col>12</xdr:col>
      <xdr:colOff>266700</xdr:colOff>
      <xdr:row>27</xdr:row>
      <xdr:rowOff>123825</xdr:rowOff>
    </xdr:to>
    <xdr:sp>
      <xdr:nvSpPr>
        <xdr:cNvPr id="24" name="Rectangle 24"/>
        <xdr:cNvSpPr>
          <a:spLocks/>
        </xdr:cNvSpPr>
      </xdr:nvSpPr>
      <xdr:spPr>
        <a:xfrm>
          <a:off x="10077450" y="71151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38100</xdr:rowOff>
    </xdr:from>
    <xdr:to>
      <xdr:col>9</xdr:col>
      <xdr:colOff>266700</xdr:colOff>
      <xdr:row>28</xdr:row>
      <xdr:rowOff>114300</xdr:rowOff>
    </xdr:to>
    <xdr:sp>
      <xdr:nvSpPr>
        <xdr:cNvPr id="25" name="Rectangle 25"/>
        <xdr:cNvSpPr>
          <a:spLocks/>
        </xdr:cNvSpPr>
      </xdr:nvSpPr>
      <xdr:spPr>
        <a:xfrm>
          <a:off x="8505825" y="7372350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29</xdr:row>
      <xdr:rowOff>47625</xdr:rowOff>
    </xdr:from>
    <xdr:to>
      <xdr:col>10</xdr:col>
      <xdr:colOff>0</xdr:colOff>
      <xdr:row>29</xdr:row>
      <xdr:rowOff>123825</xdr:rowOff>
    </xdr:to>
    <xdr:sp>
      <xdr:nvSpPr>
        <xdr:cNvPr id="26" name="Rectangle 26"/>
        <xdr:cNvSpPr>
          <a:spLocks/>
        </xdr:cNvSpPr>
      </xdr:nvSpPr>
      <xdr:spPr>
        <a:xfrm>
          <a:off x="8763000" y="76485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30</xdr:row>
      <xdr:rowOff>38100</xdr:rowOff>
    </xdr:from>
    <xdr:to>
      <xdr:col>12</xdr:col>
      <xdr:colOff>523875</xdr:colOff>
      <xdr:row>30</xdr:row>
      <xdr:rowOff>114300</xdr:rowOff>
    </xdr:to>
    <xdr:sp>
      <xdr:nvSpPr>
        <xdr:cNvPr id="27" name="Rectangle 27"/>
        <xdr:cNvSpPr>
          <a:spLocks/>
        </xdr:cNvSpPr>
      </xdr:nvSpPr>
      <xdr:spPr>
        <a:xfrm>
          <a:off x="10077450" y="7905750"/>
          <a:ext cx="523875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31</xdr:row>
      <xdr:rowOff>57150</xdr:rowOff>
    </xdr:from>
    <xdr:to>
      <xdr:col>13</xdr:col>
      <xdr:colOff>266700</xdr:colOff>
      <xdr:row>31</xdr:row>
      <xdr:rowOff>133350</xdr:rowOff>
    </xdr:to>
    <xdr:sp>
      <xdr:nvSpPr>
        <xdr:cNvPr id="28" name="Rectangle 28"/>
        <xdr:cNvSpPr>
          <a:spLocks/>
        </xdr:cNvSpPr>
      </xdr:nvSpPr>
      <xdr:spPr>
        <a:xfrm>
          <a:off x="10601325" y="8191500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</xdr:row>
      <xdr:rowOff>47625</xdr:rowOff>
    </xdr:from>
    <xdr:to>
      <xdr:col>10</xdr:col>
      <xdr:colOff>276225</xdr:colOff>
      <xdr:row>31</xdr:row>
      <xdr:rowOff>123825</xdr:rowOff>
    </xdr:to>
    <xdr:sp>
      <xdr:nvSpPr>
        <xdr:cNvPr id="29" name="Rectangle 29"/>
        <xdr:cNvSpPr>
          <a:spLocks/>
        </xdr:cNvSpPr>
      </xdr:nvSpPr>
      <xdr:spPr>
        <a:xfrm>
          <a:off x="9039225" y="81819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47625</xdr:rowOff>
    </xdr:from>
    <xdr:to>
      <xdr:col>10</xdr:col>
      <xdr:colOff>266700</xdr:colOff>
      <xdr:row>27</xdr:row>
      <xdr:rowOff>123825</xdr:rowOff>
    </xdr:to>
    <xdr:sp>
      <xdr:nvSpPr>
        <xdr:cNvPr id="30" name="Rectangle 30"/>
        <xdr:cNvSpPr>
          <a:spLocks/>
        </xdr:cNvSpPr>
      </xdr:nvSpPr>
      <xdr:spPr>
        <a:xfrm>
          <a:off x="9029700" y="71151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23</xdr:row>
      <xdr:rowOff>47625</xdr:rowOff>
    </xdr:from>
    <xdr:to>
      <xdr:col>8</xdr:col>
      <xdr:colOff>266700</xdr:colOff>
      <xdr:row>23</xdr:row>
      <xdr:rowOff>123825</xdr:rowOff>
    </xdr:to>
    <xdr:sp>
      <xdr:nvSpPr>
        <xdr:cNvPr id="31" name="Rectangle 31"/>
        <xdr:cNvSpPr>
          <a:spLocks/>
        </xdr:cNvSpPr>
      </xdr:nvSpPr>
      <xdr:spPr>
        <a:xfrm>
          <a:off x="7981950" y="60483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47625</xdr:rowOff>
    </xdr:from>
    <xdr:to>
      <xdr:col>7</xdr:col>
      <xdr:colOff>247650</xdr:colOff>
      <xdr:row>19</xdr:row>
      <xdr:rowOff>123825</xdr:rowOff>
    </xdr:to>
    <xdr:sp>
      <xdr:nvSpPr>
        <xdr:cNvPr id="32" name="Rectangle 32"/>
        <xdr:cNvSpPr>
          <a:spLocks/>
        </xdr:cNvSpPr>
      </xdr:nvSpPr>
      <xdr:spPr>
        <a:xfrm>
          <a:off x="7458075" y="4981575"/>
          <a:ext cx="24765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47625</xdr:rowOff>
    </xdr:from>
    <xdr:to>
      <xdr:col>6</xdr:col>
      <xdr:colOff>266700</xdr:colOff>
      <xdr:row>15</xdr:row>
      <xdr:rowOff>123825</xdr:rowOff>
    </xdr:to>
    <xdr:sp>
      <xdr:nvSpPr>
        <xdr:cNvPr id="33" name="Rectangle 33"/>
        <xdr:cNvSpPr>
          <a:spLocks/>
        </xdr:cNvSpPr>
      </xdr:nvSpPr>
      <xdr:spPr>
        <a:xfrm>
          <a:off x="6934200" y="3914775"/>
          <a:ext cx="266700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38100</xdr:rowOff>
    </xdr:from>
    <xdr:to>
      <xdr:col>5</xdr:col>
      <xdr:colOff>219075</xdr:colOff>
      <xdr:row>11</xdr:row>
      <xdr:rowOff>114300</xdr:rowOff>
    </xdr:to>
    <xdr:sp>
      <xdr:nvSpPr>
        <xdr:cNvPr id="34" name="Rectangle 34"/>
        <xdr:cNvSpPr>
          <a:spLocks/>
        </xdr:cNvSpPr>
      </xdr:nvSpPr>
      <xdr:spPr>
        <a:xfrm>
          <a:off x="6410325" y="2838450"/>
          <a:ext cx="219075" cy="76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2"/>
  <sheetViews>
    <sheetView tabSelected="1" zoomScale="50" zoomScaleNormal="50" workbookViewId="0" topLeftCell="I1">
      <pane xSplit="2" ySplit="9" topLeftCell="K10" activePane="bottomRight" state="frozen"/>
      <selection pane="topLeft" activeCell="I1" sqref="I1"/>
      <selection pane="topRight" activeCell="K1" sqref="K1"/>
      <selection pane="bottomLeft" activeCell="I10" sqref="I10"/>
      <selection pane="bottomRight" activeCell="K6" sqref="K6"/>
    </sheetView>
  </sheetViews>
  <sheetFormatPr defaultColWidth="11.421875" defaultRowHeight="12.75"/>
  <cols>
    <col min="1" max="1" width="8.28125" style="1" customWidth="1"/>
    <col min="2" max="2" width="9.00390625" style="1" customWidth="1"/>
    <col min="3" max="7" width="4.421875" style="1" customWidth="1"/>
    <col min="8" max="8" width="4.57421875" style="1" customWidth="1"/>
    <col min="9" max="9" width="35.28125" style="1" customWidth="1"/>
    <col min="10" max="10" width="69.8515625" style="0" customWidth="1"/>
    <col min="11" max="11" width="18.140625" style="0" customWidth="1"/>
    <col min="12" max="12" width="8.7109375" style="1" customWidth="1"/>
    <col min="13" max="13" width="4.421875" style="1" customWidth="1"/>
    <col min="14" max="14" width="8.57421875" style="1" customWidth="1"/>
    <col min="15" max="15" width="6.140625" style="1" customWidth="1"/>
    <col min="16" max="16" width="9.8515625" style="1" customWidth="1"/>
    <col min="17" max="17" width="4.421875" style="1" customWidth="1"/>
    <col min="18" max="18" width="6.00390625" style="1" customWidth="1"/>
    <col min="19" max="19" width="11.00390625" style="1" customWidth="1"/>
    <col min="20" max="20" width="8.7109375" style="1" customWidth="1"/>
    <col min="21" max="21" width="4.421875" style="1" customWidth="1"/>
    <col min="22" max="22" width="8.57421875" style="1" customWidth="1"/>
    <col min="23" max="23" width="4.8515625" style="1" customWidth="1"/>
    <col min="24" max="24" width="7.57421875" style="1" customWidth="1"/>
    <col min="25" max="25" width="4.28125" style="1" customWidth="1"/>
    <col min="26" max="26" width="9.7109375" style="1" customWidth="1"/>
    <col min="27" max="27" width="4.140625" style="1" customWidth="1"/>
    <col min="28" max="28" width="9.8515625" style="1" customWidth="1"/>
    <col min="29" max="29" width="3.8515625" style="1" customWidth="1"/>
    <col min="30" max="30" width="8.57421875" style="1" customWidth="1"/>
    <col min="31" max="31" width="4.140625" style="1" customWidth="1"/>
    <col min="32" max="32" width="7.28125" style="1" customWidth="1"/>
    <col min="33" max="33" width="11.00390625" style="1" customWidth="1"/>
    <col min="34" max="34" width="9.28125" style="0" customWidth="1"/>
    <col min="35" max="35" width="5.140625" style="0" customWidth="1"/>
    <col min="36" max="36" width="9.140625" style="0" customWidth="1"/>
    <col min="37" max="37" width="4.57421875" style="0" customWidth="1"/>
    <col min="38" max="38" width="9.140625" style="0" customWidth="1"/>
    <col min="39" max="39" width="4.8515625" style="0" customWidth="1"/>
    <col min="40" max="40" width="6.00390625" style="1" customWidth="1"/>
    <col min="41" max="41" width="11.00390625" style="1" customWidth="1"/>
    <col min="42" max="42" width="9.140625" style="0" customWidth="1"/>
    <col min="43" max="43" width="5.00390625" style="0" customWidth="1"/>
    <col min="44" max="44" width="9.140625" style="0" customWidth="1"/>
    <col min="45" max="45" width="5.57421875" style="0" customWidth="1"/>
    <col min="46" max="46" width="9.140625" style="0" customWidth="1"/>
    <col min="47" max="47" width="4.57421875" style="0" customWidth="1"/>
    <col min="48" max="48" width="7.140625" style="0" customWidth="1"/>
    <col min="49" max="49" width="4.57421875" style="0" customWidth="1"/>
    <col min="50" max="50" width="6.00390625" style="1" customWidth="1"/>
    <col min="51" max="51" width="11.00390625" style="1" customWidth="1"/>
    <col min="52" max="16384" width="9.140625" style="0" customWidth="1"/>
  </cols>
  <sheetData>
    <row r="1" spans="9:11" ht="50.25" customHeight="1">
      <c r="I1" s="88" t="s">
        <v>232</v>
      </c>
      <c r="J1" s="88"/>
      <c r="K1" s="88"/>
    </row>
    <row r="2" spans="9:11" ht="2.25" customHeight="1" thickBot="1">
      <c r="I2" s="87"/>
      <c r="J2" s="87"/>
      <c r="K2" s="87"/>
    </row>
    <row r="3" spans="1:51" ht="29.25" customHeight="1" thickBot="1">
      <c r="A3" s="25"/>
      <c r="B3" s="25"/>
      <c r="C3" s="25"/>
      <c r="D3" s="25"/>
      <c r="E3" s="25"/>
      <c r="F3" s="25"/>
      <c r="G3" s="25"/>
      <c r="H3" s="25"/>
      <c r="I3" s="89" t="s">
        <v>234</v>
      </c>
      <c r="J3" s="89"/>
      <c r="K3" s="90"/>
      <c r="L3" s="32" t="s">
        <v>0</v>
      </c>
      <c r="M3" s="33"/>
      <c r="N3" s="34"/>
      <c r="O3" s="34"/>
      <c r="P3" s="34"/>
      <c r="Q3" s="34"/>
      <c r="R3" s="35"/>
      <c r="S3" s="73"/>
      <c r="T3" s="32" t="s">
        <v>231</v>
      </c>
      <c r="U3" s="33"/>
      <c r="V3" s="32"/>
      <c r="W3" s="33"/>
      <c r="X3" s="34"/>
      <c r="Y3" s="34"/>
      <c r="Z3" s="34"/>
      <c r="AA3" s="34"/>
      <c r="AB3" s="34"/>
      <c r="AC3" s="33"/>
      <c r="AD3" s="33"/>
      <c r="AE3" s="34"/>
      <c r="AF3" s="35"/>
      <c r="AG3" s="73"/>
      <c r="AH3" s="68" t="s">
        <v>2</v>
      </c>
      <c r="AI3" s="69"/>
      <c r="AJ3" s="69"/>
      <c r="AK3" s="69"/>
      <c r="AL3" s="69"/>
      <c r="AM3" s="70"/>
      <c r="AN3" s="35"/>
      <c r="AO3" s="73"/>
      <c r="AP3" s="68" t="s">
        <v>3</v>
      </c>
      <c r="AQ3" s="69"/>
      <c r="AR3" s="69"/>
      <c r="AS3" s="69"/>
      <c r="AT3" s="69"/>
      <c r="AU3" s="69"/>
      <c r="AV3" s="69"/>
      <c r="AW3" s="70"/>
      <c r="AX3" s="35"/>
      <c r="AY3" s="83"/>
    </row>
    <row r="4" spans="1:51" ht="19.5" customHeight="1">
      <c r="A4" s="25"/>
      <c r="B4" s="25"/>
      <c r="C4" s="25"/>
      <c r="D4" s="25"/>
      <c r="E4" s="25"/>
      <c r="F4" s="25"/>
      <c r="G4" s="25"/>
      <c r="H4" s="25"/>
      <c r="I4" s="89" t="s">
        <v>233</v>
      </c>
      <c r="J4" s="89"/>
      <c r="K4" s="90"/>
      <c r="L4" s="28" t="s">
        <v>5</v>
      </c>
      <c r="M4" s="52">
        <v>5</v>
      </c>
      <c r="N4" s="36"/>
      <c r="O4" s="36"/>
      <c r="P4" s="36"/>
      <c r="Q4" s="36"/>
      <c r="R4" s="38"/>
      <c r="S4" s="74"/>
      <c r="T4" s="28" t="s">
        <v>5</v>
      </c>
      <c r="U4" s="52">
        <v>4</v>
      </c>
      <c r="V4" s="37"/>
      <c r="W4" s="36"/>
      <c r="X4" s="36"/>
      <c r="Y4" s="36"/>
      <c r="Z4" s="36"/>
      <c r="AA4" s="36"/>
      <c r="AB4" s="36"/>
      <c r="AC4" s="36"/>
      <c r="AD4" s="36"/>
      <c r="AE4" s="36"/>
      <c r="AF4" s="38"/>
      <c r="AG4" s="74"/>
      <c r="AH4" s="28"/>
      <c r="AI4" s="51"/>
      <c r="AJ4" s="62"/>
      <c r="AK4" s="51"/>
      <c r="AL4" s="62"/>
      <c r="AM4" s="51"/>
      <c r="AN4" s="38"/>
      <c r="AO4" s="74"/>
      <c r="AP4" s="28"/>
      <c r="AQ4" s="51"/>
      <c r="AR4" s="62"/>
      <c r="AS4" s="51"/>
      <c r="AT4" s="62"/>
      <c r="AU4" s="51"/>
      <c r="AV4" s="62"/>
      <c r="AW4" s="51"/>
      <c r="AX4" s="38"/>
      <c r="AY4" s="39"/>
    </row>
    <row r="5" spans="1:51" ht="16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8" t="s">
        <v>6</v>
      </c>
      <c r="M5" s="54">
        <v>3.5</v>
      </c>
      <c r="N5" s="36"/>
      <c r="O5" s="36"/>
      <c r="P5" s="36"/>
      <c r="Q5" s="36"/>
      <c r="R5" s="39"/>
      <c r="S5" s="74"/>
      <c r="T5" s="28" t="s">
        <v>6</v>
      </c>
      <c r="U5" s="54">
        <v>4</v>
      </c>
      <c r="V5" s="37"/>
      <c r="W5" s="36"/>
      <c r="X5" s="36"/>
      <c r="Y5" s="36"/>
      <c r="Z5" s="36"/>
      <c r="AA5" s="36"/>
      <c r="AB5" s="36"/>
      <c r="AC5" s="36"/>
      <c r="AD5" s="36"/>
      <c r="AE5" s="36"/>
      <c r="AF5" s="39"/>
      <c r="AG5" s="74"/>
      <c r="AH5" s="28"/>
      <c r="AI5" s="26"/>
      <c r="AJ5" s="63"/>
      <c r="AK5" s="26"/>
      <c r="AL5" s="63"/>
      <c r="AM5" s="26"/>
      <c r="AN5" s="39"/>
      <c r="AO5" s="74"/>
      <c r="AP5" s="28"/>
      <c r="AQ5" s="26"/>
      <c r="AR5" s="63"/>
      <c r="AS5" s="26"/>
      <c r="AT5" s="63"/>
      <c r="AU5" s="26"/>
      <c r="AV5" s="63"/>
      <c r="AW5" s="26"/>
      <c r="AX5" s="39"/>
      <c r="AY5" s="39"/>
    </row>
    <row r="6" spans="1:51" ht="16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8" t="s">
        <v>9</v>
      </c>
      <c r="M6" s="54">
        <v>2</v>
      </c>
      <c r="N6" s="26" t="s">
        <v>8</v>
      </c>
      <c r="O6" s="26">
        <v>4</v>
      </c>
      <c r="P6" s="26" t="s">
        <v>10</v>
      </c>
      <c r="Q6" s="26">
        <v>4</v>
      </c>
      <c r="R6" s="40"/>
      <c r="S6" s="75"/>
      <c r="T6" s="28" t="s">
        <v>9</v>
      </c>
      <c r="U6" s="54">
        <v>3.5</v>
      </c>
      <c r="V6" s="28" t="s">
        <v>11</v>
      </c>
      <c r="W6" s="26">
        <v>5</v>
      </c>
      <c r="X6" s="26" t="s">
        <v>12</v>
      </c>
      <c r="Y6" s="26">
        <v>5</v>
      </c>
      <c r="Z6" s="26" t="s">
        <v>8</v>
      </c>
      <c r="AA6" s="26">
        <v>5</v>
      </c>
      <c r="AB6" s="26" t="s">
        <v>8</v>
      </c>
      <c r="AC6" s="26">
        <v>4</v>
      </c>
      <c r="AD6" s="26" t="s">
        <v>13</v>
      </c>
      <c r="AE6" s="26">
        <v>5</v>
      </c>
      <c r="AF6" s="40"/>
      <c r="AG6" s="75"/>
      <c r="AH6" s="28" t="s">
        <v>14</v>
      </c>
      <c r="AI6" s="26">
        <v>5</v>
      </c>
      <c r="AJ6" s="64" t="s">
        <v>8</v>
      </c>
      <c r="AK6" s="26">
        <v>4</v>
      </c>
      <c r="AL6" s="64" t="s">
        <v>8</v>
      </c>
      <c r="AM6" s="26">
        <v>4</v>
      </c>
      <c r="AN6" s="40"/>
      <c r="AO6" s="75"/>
      <c r="AP6" s="28" t="s">
        <v>5</v>
      </c>
      <c r="AQ6" s="26">
        <v>5</v>
      </c>
      <c r="AR6" s="64" t="s">
        <v>8</v>
      </c>
      <c r="AS6" s="26">
        <v>5</v>
      </c>
      <c r="AT6" s="64" t="s">
        <v>8</v>
      </c>
      <c r="AU6" s="26">
        <v>5</v>
      </c>
      <c r="AV6" s="64" t="s">
        <v>15</v>
      </c>
      <c r="AW6" s="26">
        <v>4</v>
      </c>
      <c r="AX6" s="40"/>
      <c r="AY6" s="40"/>
    </row>
    <row r="7" spans="1:51" ht="18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8" t="s">
        <v>7</v>
      </c>
      <c r="M7" s="54">
        <v>1</v>
      </c>
      <c r="N7" s="26" t="s">
        <v>16</v>
      </c>
      <c r="O7" s="26">
        <v>3</v>
      </c>
      <c r="P7" s="27" t="s">
        <v>16</v>
      </c>
      <c r="Q7" s="26">
        <v>3</v>
      </c>
      <c r="R7" s="40"/>
      <c r="S7" s="75"/>
      <c r="T7" s="28" t="s">
        <v>7</v>
      </c>
      <c r="U7" s="54">
        <v>2</v>
      </c>
      <c r="V7" s="28" t="s">
        <v>16</v>
      </c>
      <c r="W7" s="26">
        <v>3</v>
      </c>
      <c r="X7" s="26" t="s">
        <v>16</v>
      </c>
      <c r="Y7" s="26">
        <v>3.5</v>
      </c>
      <c r="Z7" s="27" t="s">
        <v>16</v>
      </c>
      <c r="AA7" s="26">
        <v>3.5</v>
      </c>
      <c r="AB7" s="26" t="s">
        <v>16</v>
      </c>
      <c r="AC7" s="26">
        <v>3.5</v>
      </c>
      <c r="AD7" s="26" t="s">
        <v>16</v>
      </c>
      <c r="AE7" s="26">
        <v>3.5</v>
      </c>
      <c r="AF7" s="40"/>
      <c r="AG7" s="75"/>
      <c r="AH7" s="28" t="s">
        <v>17</v>
      </c>
      <c r="AI7" s="26">
        <v>4</v>
      </c>
      <c r="AJ7" s="64" t="s">
        <v>16</v>
      </c>
      <c r="AK7" s="26">
        <v>4</v>
      </c>
      <c r="AL7" s="64" t="s">
        <v>16</v>
      </c>
      <c r="AM7" s="26">
        <v>3.5</v>
      </c>
      <c r="AN7" s="40"/>
      <c r="AO7" s="75"/>
      <c r="AP7" s="28" t="s">
        <v>9</v>
      </c>
      <c r="AQ7" s="26">
        <v>3</v>
      </c>
      <c r="AR7" s="64" t="s">
        <v>16</v>
      </c>
      <c r="AS7" s="26">
        <v>4</v>
      </c>
      <c r="AT7" s="64" t="s">
        <v>16</v>
      </c>
      <c r="AU7" s="26">
        <v>4</v>
      </c>
      <c r="AV7" s="64" t="s">
        <v>18</v>
      </c>
      <c r="AW7" s="26">
        <v>3</v>
      </c>
      <c r="AX7" s="40"/>
      <c r="AY7" s="40"/>
    </row>
    <row r="8" spans="1:51" s="4" customFormat="1" ht="18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30" t="s">
        <v>19</v>
      </c>
      <c r="M8" s="57">
        <v>1</v>
      </c>
      <c r="N8" s="31" t="s">
        <v>20</v>
      </c>
      <c r="O8" s="31">
        <v>1</v>
      </c>
      <c r="P8" s="31" t="s">
        <v>21</v>
      </c>
      <c r="Q8" s="31">
        <v>1</v>
      </c>
      <c r="R8" s="41"/>
      <c r="S8" s="76"/>
      <c r="T8" s="30" t="s">
        <v>19</v>
      </c>
      <c r="U8" s="57">
        <v>1</v>
      </c>
      <c r="V8" s="30" t="s">
        <v>15</v>
      </c>
      <c r="W8" s="31">
        <v>2</v>
      </c>
      <c r="X8" s="31" t="s">
        <v>20</v>
      </c>
      <c r="Y8" s="31">
        <v>2</v>
      </c>
      <c r="Z8" s="31" t="s">
        <v>20</v>
      </c>
      <c r="AA8" s="31">
        <v>2</v>
      </c>
      <c r="AB8" s="31" t="s">
        <v>20</v>
      </c>
      <c r="AC8" s="31">
        <v>2</v>
      </c>
      <c r="AD8" s="31" t="s">
        <v>11</v>
      </c>
      <c r="AE8" s="31">
        <v>1</v>
      </c>
      <c r="AF8" s="41"/>
      <c r="AG8" s="76"/>
      <c r="AH8" s="30" t="s">
        <v>22</v>
      </c>
      <c r="AI8" s="31">
        <v>3</v>
      </c>
      <c r="AJ8" s="65" t="s">
        <v>15</v>
      </c>
      <c r="AK8" s="31">
        <v>2</v>
      </c>
      <c r="AL8" s="65" t="s">
        <v>20</v>
      </c>
      <c r="AM8" s="31">
        <v>2.5</v>
      </c>
      <c r="AN8" s="41"/>
      <c r="AO8" s="76"/>
      <c r="AP8" s="30" t="s">
        <v>23</v>
      </c>
      <c r="AQ8" s="31">
        <v>1</v>
      </c>
      <c r="AR8" s="65" t="s">
        <v>15</v>
      </c>
      <c r="AS8" s="31">
        <v>3</v>
      </c>
      <c r="AT8" s="65" t="s">
        <v>20</v>
      </c>
      <c r="AU8" s="31">
        <v>3</v>
      </c>
      <c r="AV8" s="65" t="s">
        <v>24</v>
      </c>
      <c r="AW8" s="31">
        <v>2</v>
      </c>
      <c r="AX8" s="41"/>
      <c r="AY8" s="41"/>
    </row>
    <row r="9" spans="1:51" ht="84.75" customHeight="1" thickBot="1">
      <c r="A9" s="3" t="s">
        <v>25</v>
      </c>
      <c r="B9" s="24" t="s">
        <v>26</v>
      </c>
      <c r="C9" s="72" t="s">
        <v>27</v>
      </c>
      <c r="D9" s="72" t="s">
        <v>28</v>
      </c>
      <c r="E9" s="72" t="s">
        <v>4</v>
      </c>
      <c r="F9" s="72" t="s">
        <v>1</v>
      </c>
      <c r="G9" s="72" t="s">
        <v>29</v>
      </c>
      <c r="H9" s="72" t="s">
        <v>30</v>
      </c>
      <c r="I9" s="24" t="s">
        <v>31</v>
      </c>
      <c r="J9" s="24" t="s">
        <v>32</v>
      </c>
      <c r="K9" s="44" t="s">
        <v>33</v>
      </c>
      <c r="L9" s="45" t="s">
        <v>34</v>
      </c>
      <c r="M9" s="59" t="s">
        <v>35</v>
      </c>
      <c r="N9" s="42" t="s">
        <v>36</v>
      </c>
      <c r="O9" s="43" t="s">
        <v>35</v>
      </c>
      <c r="P9" s="42" t="s">
        <v>37</v>
      </c>
      <c r="Q9" s="43" t="s">
        <v>35</v>
      </c>
      <c r="R9" s="77" t="s">
        <v>38</v>
      </c>
      <c r="S9" s="78" t="s">
        <v>39</v>
      </c>
      <c r="T9" s="45" t="s">
        <v>34</v>
      </c>
      <c r="U9" s="59" t="s">
        <v>35</v>
      </c>
      <c r="V9" s="47" t="s">
        <v>40</v>
      </c>
      <c r="W9" s="43" t="s">
        <v>35</v>
      </c>
      <c r="X9" s="43" t="s">
        <v>41</v>
      </c>
      <c r="Y9" s="43" t="s">
        <v>35</v>
      </c>
      <c r="Z9" s="42" t="s">
        <v>42</v>
      </c>
      <c r="AA9" s="43" t="s">
        <v>35</v>
      </c>
      <c r="AB9" s="42" t="s">
        <v>43</v>
      </c>
      <c r="AC9" s="43" t="s">
        <v>35</v>
      </c>
      <c r="AD9" s="42" t="s">
        <v>44</v>
      </c>
      <c r="AE9" s="43" t="s">
        <v>35</v>
      </c>
      <c r="AF9" s="77" t="s">
        <v>38</v>
      </c>
      <c r="AG9" s="77" t="s">
        <v>39</v>
      </c>
      <c r="AH9" s="66" t="s">
        <v>45</v>
      </c>
      <c r="AI9" s="59" t="s">
        <v>35</v>
      </c>
      <c r="AJ9" s="66" t="s">
        <v>40</v>
      </c>
      <c r="AK9" s="59" t="s">
        <v>35</v>
      </c>
      <c r="AL9" s="71" t="s">
        <v>46</v>
      </c>
      <c r="AM9" s="59" t="s">
        <v>35</v>
      </c>
      <c r="AN9" s="46" t="s">
        <v>38</v>
      </c>
      <c r="AO9" s="77" t="s">
        <v>39</v>
      </c>
      <c r="AP9" s="84" t="s">
        <v>45</v>
      </c>
      <c r="AQ9" s="59" t="s">
        <v>35</v>
      </c>
      <c r="AR9" s="71" t="s">
        <v>47</v>
      </c>
      <c r="AS9" s="59" t="s">
        <v>35</v>
      </c>
      <c r="AT9" s="71" t="s">
        <v>48</v>
      </c>
      <c r="AU9" s="59" t="s">
        <v>35</v>
      </c>
      <c r="AV9" s="71" t="s">
        <v>49</v>
      </c>
      <c r="AW9" s="59" t="s">
        <v>35</v>
      </c>
      <c r="AX9" s="46" t="s">
        <v>38</v>
      </c>
      <c r="AY9" s="77" t="s">
        <v>39</v>
      </c>
    </row>
    <row r="10" spans="1:51" ht="19.5" customHeight="1">
      <c r="A10" s="48">
        <v>1</v>
      </c>
      <c r="B10" s="49">
        <v>1</v>
      </c>
      <c r="C10" s="49" t="s">
        <v>50</v>
      </c>
      <c r="D10" s="49"/>
      <c r="E10" s="49" t="s">
        <v>50</v>
      </c>
      <c r="F10" s="49" t="s">
        <v>50</v>
      </c>
      <c r="G10" s="49"/>
      <c r="H10" s="49"/>
      <c r="I10" s="49" t="s">
        <v>51</v>
      </c>
      <c r="J10" s="49" t="s">
        <v>52</v>
      </c>
      <c r="K10" s="50" t="s">
        <v>53</v>
      </c>
      <c r="L10" s="48" t="s">
        <v>5</v>
      </c>
      <c r="M10" s="52">
        <f aca="true" t="shared" si="0" ref="M10:M24">+IF(L10=L$8,M$8,IF(L10=L$7,M$7,IF(L10=L$6,M$6,IF(L10=L$5,M$5,IF(L10=L$4,M$4,0)))))</f>
        <v>5</v>
      </c>
      <c r="N10" s="49" t="s">
        <v>16</v>
      </c>
      <c r="O10" s="51">
        <f aca="true" t="shared" si="1" ref="O10:O15">+IF(N10=N$8,O$8,IF(N10=N$7,O$7,IF(N10=N$6,O$6,IF(N10=N$5,O$5,IF(N10=N$4,O$4,0)))))</f>
        <v>3</v>
      </c>
      <c r="P10" s="49" t="s">
        <v>16</v>
      </c>
      <c r="Q10" s="58">
        <f aca="true" t="shared" si="2" ref="Q10:Q15">+IF(P10=P$8,Q$8,IF(P10=P$7,Q$7,IF(P10=P$6,Q$6,IF(P10=P$5,Q$5,IF(P10=P$4,Q$4,0)))))</f>
        <v>3</v>
      </c>
      <c r="R10" s="79">
        <f>+(M10+O10+Q10)/3</f>
        <v>3.6666666666666665</v>
      </c>
      <c r="S10" s="80" t="str">
        <f aca="true" t="shared" si="3" ref="S10:S15">+IF(R10&lt;1.5,"MUY BAJA",IF(R10&lt;2.5,"BAJA",IF(R10&lt;3.5,"MEDIA",IF(R10&lt;4,"ALTA",IF(R10&lt;5,"MUY ALTA","")))))</f>
        <v>ALTA</v>
      </c>
      <c r="T10" s="48"/>
      <c r="U10" s="52"/>
      <c r="V10" s="28"/>
      <c r="W10" s="26"/>
      <c r="X10" s="26"/>
      <c r="Y10" s="26"/>
      <c r="Z10" s="53"/>
      <c r="AA10" s="26"/>
      <c r="AB10" s="53"/>
      <c r="AC10" s="26"/>
      <c r="AD10" s="53"/>
      <c r="AE10" s="26"/>
      <c r="AF10" s="79"/>
      <c r="AG10" s="80"/>
      <c r="AH10" s="48"/>
      <c r="AI10" s="51"/>
      <c r="AJ10" s="51"/>
      <c r="AK10" s="51"/>
      <c r="AL10" s="51"/>
      <c r="AM10" s="51"/>
      <c r="AN10" s="60"/>
      <c r="AO10" s="80"/>
      <c r="AP10" s="48"/>
      <c r="AQ10" s="51"/>
      <c r="AR10" s="51"/>
      <c r="AS10" s="51"/>
      <c r="AT10" s="51"/>
      <c r="AU10" s="51"/>
      <c r="AV10" s="51"/>
      <c r="AW10" s="51"/>
      <c r="AX10" s="60"/>
      <c r="AY10" s="79"/>
    </row>
    <row r="11" spans="1:51" ht="19.5" customHeight="1">
      <c r="A11" s="28">
        <v>1</v>
      </c>
      <c r="B11" s="53">
        <v>2</v>
      </c>
      <c r="C11" s="53" t="s">
        <v>50</v>
      </c>
      <c r="D11" s="53"/>
      <c r="E11" s="53" t="s">
        <v>50</v>
      </c>
      <c r="F11" s="53" t="s">
        <v>50</v>
      </c>
      <c r="G11" s="53"/>
      <c r="H11" s="53"/>
      <c r="I11" s="53" t="s">
        <v>54</v>
      </c>
      <c r="J11" s="53" t="s">
        <v>55</v>
      </c>
      <c r="K11" s="55" t="s">
        <v>56</v>
      </c>
      <c r="L11" s="56" t="s">
        <v>6</v>
      </c>
      <c r="M11" s="54">
        <f t="shared" si="0"/>
        <v>3.5</v>
      </c>
      <c r="N11" s="53" t="s">
        <v>16</v>
      </c>
      <c r="O11" s="26">
        <f t="shared" si="1"/>
        <v>3</v>
      </c>
      <c r="P11" s="53" t="s">
        <v>10</v>
      </c>
      <c r="Q11" s="29">
        <f t="shared" si="2"/>
        <v>4</v>
      </c>
      <c r="R11" s="81">
        <f aca="true" t="shared" si="4" ref="R11:R24">+(M11+O11+Q11)/3</f>
        <v>3.5</v>
      </c>
      <c r="S11" s="82" t="str">
        <f t="shared" si="3"/>
        <v>ALTA</v>
      </c>
      <c r="T11" s="56"/>
      <c r="U11" s="54"/>
      <c r="V11" s="28"/>
      <c r="W11" s="26"/>
      <c r="X11" s="26"/>
      <c r="Y11" s="26"/>
      <c r="Z11" s="53"/>
      <c r="AA11" s="26"/>
      <c r="AB11" s="53"/>
      <c r="AC11" s="26"/>
      <c r="AD11" s="53"/>
      <c r="AE11" s="26"/>
      <c r="AF11" s="81"/>
      <c r="AG11" s="82"/>
      <c r="AH11" s="28"/>
      <c r="AI11" s="26"/>
      <c r="AJ11" s="26"/>
      <c r="AK11" s="26"/>
      <c r="AL11" s="26"/>
      <c r="AM11" s="26"/>
      <c r="AN11" s="61"/>
      <c r="AO11" s="82"/>
      <c r="AP11" s="28"/>
      <c r="AQ11" s="26"/>
      <c r="AR11" s="26"/>
      <c r="AS11" s="26"/>
      <c r="AT11" s="26"/>
      <c r="AU11" s="26"/>
      <c r="AV11" s="26"/>
      <c r="AW11" s="26"/>
      <c r="AX11" s="61"/>
      <c r="AY11" s="81"/>
    </row>
    <row r="12" spans="1:51" ht="19.5" customHeight="1">
      <c r="A12" s="28">
        <v>1</v>
      </c>
      <c r="B12" s="53">
        <v>3</v>
      </c>
      <c r="C12" s="53" t="s">
        <v>50</v>
      </c>
      <c r="D12" s="53"/>
      <c r="E12" s="53" t="s">
        <v>50</v>
      </c>
      <c r="F12" s="53"/>
      <c r="G12" s="53"/>
      <c r="H12" s="53"/>
      <c r="I12" s="53" t="s">
        <v>51</v>
      </c>
      <c r="J12" s="53" t="s">
        <v>57</v>
      </c>
      <c r="K12" s="55" t="s">
        <v>58</v>
      </c>
      <c r="L12" s="56" t="s">
        <v>6</v>
      </c>
      <c r="M12" s="54">
        <f t="shared" si="0"/>
        <v>3.5</v>
      </c>
      <c r="N12" s="53" t="s">
        <v>8</v>
      </c>
      <c r="O12" s="26">
        <f t="shared" si="1"/>
        <v>4</v>
      </c>
      <c r="P12" s="53" t="s">
        <v>10</v>
      </c>
      <c r="Q12" s="29">
        <f t="shared" si="2"/>
        <v>4</v>
      </c>
      <c r="R12" s="81">
        <f t="shared" si="4"/>
        <v>3.8333333333333335</v>
      </c>
      <c r="S12" s="82" t="str">
        <f t="shared" si="3"/>
        <v>ALTA</v>
      </c>
      <c r="T12" s="56"/>
      <c r="U12" s="54"/>
      <c r="V12" s="28"/>
      <c r="W12" s="26"/>
      <c r="X12" s="26"/>
      <c r="Y12" s="26"/>
      <c r="Z12" s="53"/>
      <c r="AA12" s="26"/>
      <c r="AB12" s="53"/>
      <c r="AC12" s="26"/>
      <c r="AD12" s="53"/>
      <c r="AE12" s="26"/>
      <c r="AF12" s="81"/>
      <c r="AG12" s="82"/>
      <c r="AH12" s="28"/>
      <c r="AI12" s="26"/>
      <c r="AJ12" s="26"/>
      <c r="AK12" s="26"/>
      <c r="AL12" s="26"/>
      <c r="AM12" s="26"/>
      <c r="AN12" s="61"/>
      <c r="AO12" s="82"/>
      <c r="AP12" s="28"/>
      <c r="AQ12" s="26"/>
      <c r="AR12" s="26"/>
      <c r="AS12" s="26"/>
      <c r="AT12" s="26"/>
      <c r="AU12" s="26"/>
      <c r="AV12" s="26"/>
      <c r="AW12" s="26"/>
      <c r="AX12" s="61"/>
      <c r="AY12" s="81"/>
    </row>
    <row r="13" spans="1:51" ht="19.5" customHeight="1">
      <c r="A13" s="28">
        <v>1</v>
      </c>
      <c r="B13" s="53">
        <v>4</v>
      </c>
      <c r="C13" s="53" t="s">
        <v>50</v>
      </c>
      <c r="D13" s="53"/>
      <c r="E13" s="53" t="s">
        <v>50</v>
      </c>
      <c r="F13" s="53" t="s">
        <v>50</v>
      </c>
      <c r="G13" s="53" t="s">
        <v>50</v>
      </c>
      <c r="H13" s="53"/>
      <c r="I13" s="53" t="s">
        <v>51</v>
      </c>
      <c r="J13" s="53" t="s">
        <v>59</v>
      </c>
      <c r="K13" s="55" t="s">
        <v>60</v>
      </c>
      <c r="L13" s="56" t="s">
        <v>5</v>
      </c>
      <c r="M13" s="54">
        <f t="shared" si="0"/>
        <v>5</v>
      </c>
      <c r="N13" s="53" t="s">
        <v>8</v>
      </c>
      <c r="O13" s="26">
        <f t="shared" si="1"/>
        <v>4</v>
      </c>
      <c r="P13" s="53" t="s">
        <v>16</v>
      </c>
      <c r="Q13" s="29">
        <f t="shared" si="2"/>
        <v>3</v>
      </c>
      <c r="R13" s="81">
        <f t="shared" si="4"/>
        <v>4</v>
      </c>
      <c r="S13" s="82" t="str">
        <f t="shared" si="3"/>
        <v>MUY ALTA</v>
      </c>
      <c r="T13" s="56"/>
      <c r="U13" s="54"/>
      <c r="V13" s="28"/>
      <c r="W13" s="26"/>
      <c r="X13" s="26"/>
      <c r="Y13" s="26"/>
      <c r="Z13" s="53"/>
      <c r="AA13" s="26"/>
      <c r="AB13" s="53"/>
      <c r="AC13" s="26"/>
      <c r="AD13" s="53"/>
      <c r="AE13" s="26"/>
      <c r="AF13" s="81"/>
      <c r="AG13" s="82"/>
      <c r="AH13" s="28" t="s">
        <v>22</v>
      </c>
      <c r="AI13" s="26">
        <f>+IF(AH13=AH$8,AI$8,IF(AH13=AH$7,AI$7,IF(AH13=AH$6,AI$6,IF(AH13=AH$5,AI$5,IF(AH13=AH$4,AI$4,0)))))</f>
        <v>3</v>
      </c>
      <c r="AJ13" s="26" t="s">
        <v>15</v>
      </c>
      <c r="AK13" s="26">
        <f>+IF(AJ13=AJ$8,AK$8,IF(AJ13=AJ$7,AK$7,IF(AJ13=AJ$6,AK$6,IF(AJ13=AJ$5,AK$5,IF(AJ13=AJ$4,AK$4,0)))))</f>
        <v>2</v>
      </c>
      <c r="AL13" s="26" t="s">
        <v>8</v>
      </c>
      <c r="AM13" s="26">
        <f>+IF(AL13=AL$8,AM$8,IF(AL13=AL$7,AM$7,IF(AL13=AL$6,AM$6,IF(AL13=AL$5,AM$5,IF(AL13=AL$4,AM$4,0)))))</f>
        <v>4</v>
      </c>
      <c r="AN13" s="61">
        <f>+(AI13+AK13+AM13)/3</f>
        <v>3</v>
      </c>
      <c r="AO13" s="82" t="str">
        <f>+IF(AN13&lt;1.5,"MUY BAJA",IF(AN13&lt;2.5,"BAJA",IF(AN13&lt;3.5,"MEDIA",IF(AN13&lt;4,"ALTA",IF(AN13&lt;5,"MUY ALTA","")))))</f>
        <v>MEDIA</v>
      </c>
      <c r="AP13" s="28"/>
      <c r="AQ13" s="26"/>
      <c r="AR13" s="26"/>
      <c r="AS13" s="26"/>
      <c r="AT13" s="26"/>
      <c r="AU13" s="26"/>
      <c r="AV13" s="26"/>
      <c r="AW13" s="26"/>
      <c r="AX13" s="61"/>
      <c r="AY13" s="81"/>
    </row>
    <row r="14" spans="1:51" ht="19.5" customHeight="1">
      <c r="A14" s="28">
        <v>1</v>
      </c>
      <c r="B14" s="53">
        <v>5</v>
      </c>
      <c r="C14" s="53" t="s">
        <v>50</v>
      </c>
      <c r="D14" s="53"/>
      <c r="E14" s="53" t="s">
        <v>50</v>
      </c>
      <c r="F14" s="53"/>
      <c r="G14" s="53"/>
      <c r="H14" s="53"/>
      <c r="I14" s="53" t="s">
        <v>54</v>
      </c>
      <c r="J14" s="53" t="s">
        <v>61</v>
      </c>
      <c r="K14" s="55" t="s">
        <v>62</v>
      </c>
      <c r="L14" s="56" t="s">
        <v>9</v>
      </c>
      <c r="M14" s="54">
        <f t="shared" si="0"/>
        <v>2</v>
      </c>
      <c r="N14" s="53" t="s">
        <v>8</v>
      </c>
      <c r="O14" s="26">
        <f t="shared" si="1"/>
        <v>4</v>
      </c>
      <c r="P14" s="53" t="s">
        <v>10</v>
      </c>
      <c r="Q14" s="29">
        <f t="shared" si="2"/>
        <v>4</v>
      </c>
      <c r="R14" s="81">
        <f t="shared" si="4"/>
        <v>3.3333333333333335</v>
      </c>
      <c r="S14" s="82" t="str">
        <f t="shared" si="3"/>
        <v>MEDIA</v>
      </c>
      <c r="T14" s="56"/>
      <c r="U14" s="54"/>
      <c r="V14" s="28"/>
      <c r="W14" s="26"/>
      <c r="X14" s="26"/>
      <c r="Y14" s="26"/>
      <c r="Z14" s="53"/>
      <c r="AA14" s="26"/>
      <c r="AB14" s="53"/>
      <c r="AC14" s="26"/>
      <c r="AD14" s="53"/>
      <c r="AE14" s="26"/>
      <c r="AF14" s="81"/>
      <c r="AG14" s="82"/>
      <c r="AH14" s="28"/>
      <c r="AI14" s="26"/>
      <c r="AJ14" s="26"/>
      <c r="AK14" s="26"/>
      <c r="AL14" s="26"/>
      <c r="AM14" s="26"/>
      <c r="AN14" s="61"/>
      <c r="AO14" s="82"/>
      <c r="AP14" s="28"/>
      <c r="AQ14" s="26"/>
      <c r="AR14" s="26"/>
      <c r="AS14" s="26"/>
      <c r="AT14" s="26"/>
      <c r="AU14" s="26"/>
      <c r="AV14" s="26"/>
      <c r="AW14" s="26"/>
      <c r="AX14" s="61"/>
      <c r="AY14" s="81"/>
    </row>
    <row r="15" spans="1:51" ht="19.5" customHeight="1">
      <c r="A15" s="28">
        <v>1</v>
      </c>
      <c r="B15" s="53">
        <v>6</v>
      </c>
      <c r="C15" s="53"/>
      <c r="D15" s="53"/>
      <c r="E15" s="53" t="s">
        <v>50</v>
      </c>
      <c r="F15" s="53"/>
      <c r="G15" s="53"/>
      <c r="H15" s="53" t="s">
        <v>50</v>
      </c>
      <c r="I15" s="53" t="s">
        <v>54</v>
      </c>
      <c r="J15" s="53" t="s">
        <v>63</v>
      </c>
      <c r="K15" s="55" t="s">
        <v>64</v>
      </c>
      <c r="L15" s="56" t="s">
        <v>5</v>
      </c>
      <c r="M15" s="54">
        <f t="shared" si="0"/>
        <v>5</v>
      </c>
      <c r="N15" s="53" t="s">
        <v>16</v>
      </c>
      <c r="O15" s="26">
        <f t="shared" si="1"/>
        <v>3</v>
      </c>
      <c r="P15" s="53" t="s">
        <v>10</v>
      </c>
      <c r="Q15" s="29">
        <f t="shared" si="2"/>
        <v>4</v>
      </c>
      <c r="R15" s="81">
        <f t="shared" si="4"/>
        <v>4</v>
      </c>
      <c r="S15" s="82" t="str">
        <f t="shared" si="3"/>
        <v>MUY ALTA</v>
      </c>
      <c r="T15" s="56"/>
      <c r="U15" s="54"/>
      <c r="V15" s="28"/>
      <c r="W15" s="26"/>
      <c r="X15" s="26"/>
      <c r="Y15" s="26"/>
      <c r="Z15" s="53"/>
      <c r="AA15" s="26"/>
      <c r="AB15" s="53"/>
      <c r="AC15" s="26"/>
      <c r="AD15" s="53"/>
      <c r="AE15" s="26"/>
      <c r="AF15" s="81"/>
      <c r="AG15" s="82"/>
      <c r="AH15" s="28"/>
      <c r="AI15" s="26"/>
      <c r="AJ15" s="26"/>
      <c r="AK15" s="26"/>
      <c r="AL15" s="26"/>
      <c r="AM15" s="26"/>
      <c r="AN15" s="61"/>
      <c r="AO15" s="82"/>
      <c r="AP15" s="28" t="s">
        <v>5</v>
      </c>
      <c r="AQ15" s="26">
        <f>+IF(AP15=AP$8,AQ$8,IF(AP15=AP$7,AQ$7,IF(AP15=AP$6,AQ$6,IF(AP15=AP$5,AQ$5,IF(AP15=AP$4,AQ$4,0)))))</f>
        <v>5</v>
      </c>
      <c r="AR15" s="26" t="s">
        <v>15</v>
      </c>
      <c r="AS15" s="26">
        <f>+IF(AR15=AR$8,AS$8,IF(AR15=AR$7,AS$7,IF(AR15=AR$6,AS$6,IF(AR15=AR$5,AS$5,IF(AR15=AR$4,AS$4,0)))))</f>
        <v>3</v>
      </c>
      <c r="AT15" s="26" t="s">
        <v>16</v>
      </c>
      <c r="AU15" s="26">
        <f>+IF(AT15=AT$8,AU$8,IF(AT15=AT$7,AU$7,IF(AT15=AT$6,AU$6,IF(AT15=AT$5,AU$5,IF(AT15=AT$4,AU$4,0)))))</f>
        <v>4</v>
      </c>
      <c r="AV15" s="26" t="s">
        <v>24</v>
      </c>
      <c r="AW15" s="26">
        <f>+IF(AV15=AV$8,AW$8,IF(AV15=AV$7,AW$7,IF(AV15=AV$6,AW$6,IF(AV15=AV$5,AW$5,IF(AV15=AV$4,AW$4,0)))))</f>
        <v>2</v>
      </c>
      <c r="AX15" s="61">
        <f>+(AQ15+AS15+AU15+AW15)/4</f>
        <v>3.5</v>
      </c>
      <c r="AY15" s="81" t="str">
        <f>+IF(AX15&lt;1.5,"MUY BAJA",IF(AX15&lt;2.5,"BAJA",IF(AX15&lt;3.5,"MEDIA",IF(AX15&lt;4,"ALTA",IF(AX15&lt;5,"MUY ALTA","")))))</f>
        <v>ALTA</v>
      </c>
    </row>
    <row r="16" spans="1:51" ht="19.5" customHeight="1">
      <c r="A16" s="28">
        <v>1</v>
      </c>
      <c r="B16" s="53">
        <v>7</v>
      </c>
      <c r="C16" s="53"/>
      <c r="D16" s="53" t="s">
        <v>50</v>
      </c>
      <c r="E16" s="53" t="s">
        <v>50</v>
      </c>
      <c r="F16" s="53"/>
      <c r="G16" s="53"/>
      <c r="H16" s="53"/>
      <c r="I16" s="53" t="s">
        <v>54</v>
      </c>
      <c r="J16" s="53" t="s">
        <v>65</v>
      </c>
      <c r="K16" s="55" t="s">
        <v>66</v>
      </c>
      <c r="L16" s="56" t="s">
        <v>6</v>
      </c>
      <c r="M16" s="54">
        <f t="shared" si="0"/>
        <v>3.5</v>
      </c>
      <c r="N16" s="53"/>
      <c r="O16" s="26"/>
      <c r="P16" s="53"/>
      <c r="Q16" s="29"/>
      <c r="R16" s="81"/>
      <c r="S16" s="82"/>
      <c r="T16" s="56" t="s">
        <v>6</v>
      </c>
      <c r="U16" s="54">
        <f aca="true" t="shared" si="5" ref="U16:U21">+IF(T16=T$8,U$8,IF(T16=T$7,U$7,IF(T16=T$6,U$6,IF(T16=T$5,U$5,IF(T16=T$4,U$4,0)))))</f>
        <v>4</v>
      </c>
      <c r="V16" s="28" t="s">
        <v>15</v>
      </c>
      <c r="W16" s="26">
        <f aca="true" t="shared" si="6" ref="W16:W21">+IF(V16=V$8,W$8,IF(V16=V$7,W$7,IF(V16=V$6,W$6,IF(V16=V$5,W$5,IF(V16=V$4,W$4,0)))))</f>
        <v>2</v>
      </c>
      <c r="X16" s="26" t="s">
        <v>12</v>
      </c>
      <c r="Y16" s="26">
        <f aca="true" t="shared" si="7" ref="Y16:Y21">+IF(X16=X$8,Y$8,IF(X16=X$7,Y$7,IF(X16=X$6,Y$6,IF(X16=X$5,Y$5,IF(X16=X$4,Y$4,0)))))</f>
        <v>5</v>
      </c>
      <c r="Z16" s="53" t="s">
        <v>20</v>
      </c>
      <c r="AA16" s="26">
        <f aca="true" t="shared" si="8" ref="AA16:AA21">+IF(Z16=Z$8,AA$8,IF(Z16=Z$7,AA$7,IF(Z16=Z$6,AA$6,IF(Z16=Z$5,AA$5,IF(Z16=Z$4,AA$4,0)))))</f>
        <v>2</v>
      </c>
      <c r="AB16" s="53" t="s">
        <v>16</v>
      </c>
      <c r="AC16" s="26">
        <f aca="true" t="shared" si="9" ref="AC16:AC21">+IF(AB16=AB$8,AC$8,IF(AB16=AB$7,AC$7,IF(AB16=AB$6,AC$6,IF(AB16=AB$5,AC$5,IF(AB16=AB$4,AC$4,0)))))</f>
        <v>3.5</v>
      </c>
      <c r="AD16" s="53" t="s">
        <v>16</v>
      </c>
      <c r="AE16" s="26">
        <f aca="true" t="shared" si="10" ref="AE16:AE21">+IF(AD16=AD$8,AE$8,IF(AD16=AD$7,AE$7,IF(AD16=AD$6,AE$6,IF(AD16=AD$5,AE$5,IF(AD16=AD$4,AE$4,0)))))</f>
        <v>3.5</v>
      </c>
      <c r="AF16" s="81">
        <f>+(U16+W16+Y16+AA16+AC16+AE16)/6</f>
        <v>3.3333333333333335</v>
      </c>
      <c r="AG16" s="82" t="str">
        <f>+IF(AF16&lt;1.5,"MUY BAJA",IF(AF16&lt;2.5,"BAJA",IF(AF16&lt;3.5,"MEDIA",IF(AF16&lt;4,"ALTA",IF(AF16&lt;5,"MUY ALTA","")))))</f>
        <v>MEDIA</v>
      </c>
      <c r="AH16" s="28"/>
      <c r="AI16" s="26"/>
      <c r="AJ16" s="26"/>
      <c r="AK16" s="26"/>
      <c r="AL16" s="26"/>
      <c r="AM16" s="26"/>
      <c r="AN16" s="61"/>
      <c r="AO16" s="82"/>
      <c r="AP16" s="28"/>
      <c r="AQ16" s="26"/>
      <c r="AR16" s="26"/>
      <c r="AS16" s="26"/>
      <c r="AT16" s="26"/>
      <c r="AU16" s="26"/>
      <c r="AV16" s="26"/>
      <c r="AW16" s="26"/>
      <c r="AX16" s="61"/>
      <c r="AY16" s="81"/>
    </row>
    <row r="17" spans="1:51" ht="19.5" customHeight="1">
      <c r="A17" s="28">
        <v>1</v>
      </c>
      <c r="B17" s="53">
        <v>8</v>
      </c>
      <c r="C17" s="53"/>
      <c r="D17" s="53" t="s">
        <v>50</v>
      </c>
      <c r="E17" s="53" t="s">
        <v>50</v>
      </c>
      <c r="F17" s="53"/>
      <c r="G17" s="53"/>
      <c r="H17" s="53"/>
      <c r="I17" s="53" t="s">
        <v>54</v>
      </c>
      <c r="J17" s="53" t="s">
        <v>67</v>
      </c>
      <c r="K17" s="55" t="s">
        <v>68</v>
      </c>
      <c r="L17" s="56" t="s">
        <v>6</v>
      </c>
      <c r="M17" s="54">
        <f t="shared" si="0"/>
        <v>3.5</v>
      </c>
      <c r="N17" s="53"/>
      <c r="O17" s="26"/>
      <c r="P17" s="53"/>
      <c r="Q17" s="29"/>
      <c r="R17" s="81"/>
      <c r="S17" s="82"/>
      <c r="T17" s="56" t="s">
        <v>6</v>
      </c>
      <c r="U17" s="54">
        <f t="shared" si="5"/>
        <v>4</v>
      </c>
      <c r="V17" s="28" t="s">
        <v>15</v>
      </c>
      <c r="W17" s="26">
        <f t="shared" si="6"/>
        <v>2</v>
      </c>
      <c r="X17" s="26" t="s">
        <v>12</v>
      </c>
      <c r="Y17" s="26">
        <f t="shared" si="7"/>
        <v>5</v>
      </c>
      <c r="Z17" s="53" t="s">
        <v>16</v>
      </c>
      <c r="AA17" s="26">
        <f t="shared" si="8"/>
        <v>3.5</v>
      </c>
      <c r="AB17" s="53" t="s">
        <v>8</v>
      </c>
      <c r="AC17" s="26">
        <f t="shared" si="9"/>
        <v>4</v>
      </c>
      <c r="AD17" s="53" t="s">
        <v>11</v>
      </c>
      <c r="AE17" s="26">
        <f t="shared" si="10"/>
        <v>1</v>
      </c>
      <c r="AF17" s="81">
        <f>+(U17+W17+Y17+AA17+AC17+AE17)/6</f>
        <v>3.25</v>
      </c>
      <c r="AG17" s="82" t="str">
        <f>+IF(AF17&lt;1.5,"MUY BAJA",IF(AF17&lt;2.5,"BAJA",IF(AF17&lt;3.5,"MEDIA",IF(AF17&lt;4,"ALTA",IF(AF17&lt;5,"MUY ALTA","")))))</f>
        <v>MEDIA</v>
      </c>
      <c r="AH17" s="28"/>
      <c r="AI17" s="26"/>
      <c r="AJ17" s="26"/>
      <c r="AK17" s="26"/>
      <c r="AL17" s="26"/>
      <c r="AM17" s="26"/>
      <c r="AN17" s="61"/>
      <c r="AO17" s="82"/>
      <c r="AP17" s="28"/>
      <c r="AQ17" s="26"/>
      <c r="AR17" s="26"/>
      <c r="AS17" s="26"/>
      <c r="AT17" s="26"/>
      <c r="AU17" s="26"/>
      <c r="AV17" s="26"/>
      <c r="AW17" s="26"/>
      <c r="AX17" s="61"/>
      <c r="AY17" s="81"/>
    </row>
    <row r="18" spans="1:51" ht="19.5" customHeight="1">
      <c r="A18" s="28">
        <v>1</v>
      </c>
      <c r="B18" s="53">
        <v>9</v>
      </c>
      <c r="C18" s="53"/>
      <c r="D18" s="53" t="s">
        <v>50</v>
      </c>
      <c r="E18" s="53" t="s">
        <v>50</v>
      </c>
      <c r="F18" s="53"/>
      <c r="G18" s="53"/>
      <c r="H18" s="53"/>
      <c r="I18" s="53" t="s">
        <v>69</v>
      </c>
      <c r="J18" s="53" t="s">
        <v>70</v>
      </c>
      <c r="K18" s="55" t="s">
        <v>71</v>
      </c>
      <c r="L18" s="56" t="s">
        <v>7</v>
      </c>
      <c r="M18" s="54">
        <f t="shared" si="0"/>
        <v>1</v>
      </c>
      <c r="N18" s="53"/>
      <c r="O18" s="26"/>
      <c r="P18" s="53"/>
      <c r="Q18" s="29"/>
      <c r="R18" s="81"/>
      <c r="S18" s="82"/>
      <c r="T18" s="56" t="s">
        <v>7</v>
      </c>
      <c r="U18" s="54">
        <f t="shared" si="5"/>
        <v>2</v>
      </c>
      <c r="V18" s="28" t="s">
        <v>11</v>
      </c>
      <c r="W18" s="26">
        <f t="shared" si="6"/>
        <v>5</v>
      </c>
      <c r="X18" s="26" t="s">
        <v>20</v>
      </c>
      <c r="Y18" s="26">
        <f t="shared" si="7"/>
        <v>2</v>
      </c>
      <c r="Z18" s="53" t="s">
        <v>20</v>
      </c>
      <c r="AA18" s="26">
        <f t="shared" si="8"/>
        <v>2</v>
      </c>
      <c r="AB18" s="53" t="s">
        <v>8</v>
      </c>
      <c r="AC18" s="26">
        <f t="shared" si="9"/>
        <v>4</v>
      </c>
      <c r="AD18" s="53" t="s">
        <v>11</v>
      </c>
      <c r="AE18" s="26">
        <f t="shared" si="10"/>
        <v>1</v>
      </c>
      <c r="AF18" s="81">
        <f>+(U18+W18+Y18+AA18+AC18+AE18)/6</f>
        <v>2.6666666666666665</v>
      </c>
      <c r="AG18" s="82" t="str">
        <f>+IF(AF18&lt;1.5,"MUY BAJA",IF(AF18&lt;2.5,"BAJA",IF(AF18&lt;3.5,"MEDIA",IF(AF18&lt;4,"ALTA",IF(AF18&lt;5,"MUY ALTA","")))))</f>
        <v>MEDIA</v>
      </c>
      <c r="AH18" s="28"/>
      <c r="AI18" s="26"/>
      <c r="AJ18" s="26"/>
      <c r="AK18" s="26"/>
      <c r="AL18" s="26"/>
      <c r="AM18" s="26"/>
      <c r="AN18" s="61"/>
      <c r="AO18" s="82"/>
      <c r="AP18" s="28"/>
      <c r="AQ18" s="26"/>
      <c r="AR18" s="26"/>
      <c r="AS18" s="26"/>
      <c r="AT18" s="26"/>
      <c r="AU18" s="26"/>
      <c r="AV18" s="26"/>
      <c r="AW18" s="26"/>
      <c r="AX18" s="61"/>
      <c r="AY18" s="81"/>
    </row>
    <row r="19" spans="1:51" ht="19.5" customHeight="1">
      <c r="A19" s="28">
        <v>1</v>
      </c>
      <c r="B19" s="53">
        <v>11</v>
      </c>
      <c r="C19" s="53"/>
      <c r="D19" s="53" t="s">
        <v>50</v>
      </c>
      <c r="E19" s="53" t="s">
        <v>50</v>
      </c>
      <c r="F19" s="53"/>
      <c r="G19" s="53"/>
      <c r="H19" s="53"/>
      <c r="I19" s="53" t="s">
        <v>54</v>
      </c>
      <c r="J19" s="53" t="s">
        <v>72</v>
      </c>
      <c r="K19" s="55" t="s">
        <v>73</v>
      </c>
      <c r="L19" s="56" t="s">
        <v>6</v>
      </c>
      <c r="M19" s="54">
        <f t="shared" si="0"/>
        <v>3.5</v>
      </c>
      <c r="N19" s="53"/>
      <c r="O19" s="26"/>
      <c r="P19" s="53"/>
      <c r="Q19" s="29"/>
      <c r="R19" s="81"/>
      <c r="S19" s="82"/>
      <c r="T19" s="56" t="s">
        <v>6</v>
      </c>
      <c r="U19" s="54">
        <f t="shared" si="5"/>
        <v>4</v>
      </c>
      <c r="V19" s="28" t="s">
        <v>15</v>
      </c>
      <c r="W19" s="26">
        <f t="shared" si="6"/>
        <v>2</v>
      </c>
      <c r="X19" s="26" t="s">
        <v>20</v>
      </c>
      <c r="Y19" s="26">
        <f t="shared" si="7"/>
        <v>2</v>
      </c>
      <c r="Z19" s="53" t="s">
        <v>20</v>
      </c>
      <c r="AA19" s="26">
        <f t="shared" si="8"/>
        <v>2</v>
      </c>
      <c r="AB19" s="53" t="s">
        <v>8</v>
      </c>
      <c r="AC19" s="26">
        <f t="shared" si="9"/>
        <v>4</v>
      </c>
      <c r="AD19" s="53" t="s">
        <v>11</v>
      </c>
      <c r="AE19" s="26">
        <f t="shared" si="10"/>
        <v>1</v>
      </c>
      <c r="AF19" s="81">
        <f>+(U19+W19+Y19+AA19+AC19+AE19)/6</f>
        <v>2.5</v>
      </c>
      <c r="AG19" s="82" t="str">
        <f>+IF(AF19&lt;1.5,"MUY BAJA",IF(AF19&lt;2.5,"BAJA",IF(AF19&lt;3.5,"MEDIA",IF(AF19&lt;4,"ALTA",IF(AF19&lt;5,"MUY ALTA","")))))</f>
        <v>MEDIA</v>
      </c>
      <c r="AH19" s="28"/>
      <c r="AI19" s="26"/>
      <c r="AJ19" s="26"/>
      <c r="AK19" s="26"/>
      <c r="AL19" s="26"/>
      <c r="AM19" s="26"/>
      <c r="AN19" s="61"/>
      <c r="AO19" s="82"/>
      <c r="AP19" s="28"/>
      <c r="AQ19" s="26"/>
      <c r="AR19" s="26"/>
      <c r="AS19" s="26"/>
      <c r="AT19" s="26"/>
      <c r="AU19" s="26"/>
      <c r="AV19" s="26"/>
      <c r="AW19" s="26"/>
      <c r="AX19" s="61"/>
      <c r="AY19" s="81"/>
    </row>
    <row r="20" spans="1:51" ht="19.5" customHeight="1">
      <c r="A20" s="28">
        <v>2</v>
      </c>
      <c r="B20" s="53">
        <v>13</v>
      </c>
      <c r="C20" s="53" t="s">
        <v>50</v>
      </c>
      <c r="D20" s="53"/>
      <c r="E20" s="53" t="s">
        <v>50</v>
      </c>
      <c r="F20" s="53"/>
      <c r="G20" s="53"/>
      <c r="H20" s="53"/>
      <c r="I20" s="53" t="s">
        <v>75</v>
      </c>
      <c r="J20" s="53" t="s">
        <v>76</v>
      </c>
      <c r="K20" s="55" t="s">
        <v>77</v>
      </c>
      <c r="L20" s="56" t="s">
        <v>5</v>
      </c>
      <c r="M20" s="54">
        <f t="shared" si="0"/>
        <v>5</v>
      </c>
      <c r="N20" s="53" t="s">
        <v>16</v>
      </c>
      <c r="O20" s="26">
        <f>+IF(N20=N$8,O$8,IF(N20=N$7,O$7,IF(N20=N$6,O$6,IF(N20=N$5,O$5,IF(N20=N$4,O$4,0)))))</f>
        <v>3</v>
      </c>
      <c r="P20" s="53" t="s">
        <v>21</v>
      </c>
      <c r="Q20" s="29">
        <f>+IF(P20=P$8,Q$8,IF(P20=P$7,Q$7,IF(P20=P$6,Q$6,IF(P20=P$5,Q$5,IF(P20=P$4,Q$4,0)))))</f>
        <v>1</v>
      </c>
      <c r="R20" s="81">
        <f t="shared" si="4"/>
        <v>3</v>
      </c>
      <c r="S20" s="82" t="str">
        <f>+IF(R20&lt;1.5,"MUY BAJA",IF(R20&lt;2.5,"BAJA",IF(R20&lt;3.5,"MEDIA",IF(R20&lt;4,"ALTA",IF(R20&lt;5,"MUY ALTA","")))))</f>
        <v>MEDIA</v>
      </c>
      <c r="T20" s="56"/>
      <c r="U20" s="54"/>
      <c r="V20" s="28"/>
      <c r="W20" s="26"/>
      <c r="X20" s="26"/>
      <c r="Y20" s="26"/>
      <c r="Z20" s="53"/>
      <c r="AA20" s="26"/>
      <c r="AB20" s="53"/>
      <c r="AC20" s="26"/>
      <c r="AD20" s="53"/>
      <c r="AE20" s="26"/>
      <c r="AF20" s="81"/>
      <c r="AG20" s="82"/>
      <c r="AH20" s="28"/>
      <c r="AI20" s="26"/>
      <c r="AJ20" s="26"/>
      <c r="AK20" s="26"/>
      <c r="AL20" s="26"/>
      <c r="AM20" s="26"/>
      <c r="AN20" s="61"/>
      <c r="AO20" s="82"/>
      <c r="AP20" s="28"/>
      <c r="AQ20" s="26"/>
      <c r="AR20" s="26"/>
      <c r="AS20" s="26"/>
      <c r="AT20" s="26"/>
      <c r="AU20" s="26"/>
      <c r="AV20" s="26"/>
      <c r="AW20" s="26"/>
      <c r="AX20" s="61"/>
      <c r="AY20" s="81"/>
    </row>
    <row r="21" spans="1:51" ht="19.5" customHeight="1">
      <c r="A21" s="28">
        <v>2</v>
      </c>
      <c r="B21" s="53">
        <v>14</v>
      </c>
      <c r="C21" s="53"/>
      <c r="D21" s="53" t="s">
        <v>50</v>
      </c>
      <c r="E21" s="53" t="s">
        <v>50</v>
      </c>
      <c r="F21" s="53"/>
      <c r="G21" s="53"/>
      <c r="H21" s="53"/>
      <c r="I21" s="53" t="s">
        <v>78</v>
      </c>
      <c r="J21" s="53" t="s">
        <v>79</v>
      </c>
      <c r="K21" s="55" t="s">
        <v>80</v>
      </c>
      <c r="L21" s="56" t="s">
        <v>9</v>
      </c>
      <c r="M21" s="54">
        <f t="shared" si="0"/>
        <v>2</v>
      </c>
      <c r="N21" s="53"/>
      <c r="O21" s="26"/>
      <c r="P21" s="53"/>
      <c r="Q21" s="29"/>
      <c r="R21" s="81"/>
      <c r="S21" s="82"/>
      <c r="T21" s="56" t="s">
        <v>9</v>
      </c>
      <c r="U21" s="54">
        <f t="shared" si="5"/>
        <v>3.5</v>
      </c>
      <c r="V21" s="28" t="s">
        <v>16</v>
      </c>
      <c r="W21" s="26">
        <f t="shared" si="6"/>
        <v>3</v>
      </c>
      <c r="X21" s="26" t="s">
        <v>16</v>
      </c>
      <c r="Y21" s="26">
        <f t="shared" si="7"/>
        <v>3.5</v>
      </c>
      <c r="Z21" s="53" t="s">
        <v>16</v>
      </c>
      <c r="AA21" s="26">
        <f t="shared" si="8"/>
        <v>3.5</v>
      </c>
      <c r="AB21" s="53" t="s">
        <v>8</v>
      </c>
      <c r="AC21" s="26">
        <f t="shared" si="9"/>
        <v>4</v>
      </c>
      <c r="AD21" s="53" t="s">
        <v>11</v>
      </c>
      <c r="AE21" s="26">
        <f t="shared" si="10"/>
        <v>1</v>
      </c>
      <c r="AF21" s="81">
        <f>+(U21+W21+Y21+AA21+AC21+AE21)/6</f>
        <v>3.0833333333333335</v>
      </c>
      <c r="AG21" s="82" t="str">
        <f>+IF(AF21&lt;1.5,"MUY BAJA",IF(AF21&lt;2.5,"BAJA",IF(AF21&lt;3.5,"MEDIA",IF(AF21&lt;4,"ALTA",IF(AF21&lt;5,"MUY ALTA","")))))</f>
        <v>MEDIA</v>
      </c>
      <c r="AH21" s="28"/>
      <c r="AI21" s="26"/>
      <c r="AJ21" s="26"/>
      <c r="AK21" s="26"/>
      <c r="AL21" s="26"/>
      <c r="AM21" s="26"/>
      <c r="AN21" s="61"/>
      <c r="AO21" s="82"/>
      <c r="AP21" s="28"/>
      <c r="AQ21" s="26"/>
      <c r="AR21" s="26"/>
      <c r="AS21" s="26"/>
      <c r="AT21" s="26"/>
      <c r="AU21" s="26"/>
      <c r="AV21" s="26"/>
      <c r="AW21" s="26"/>
      <c r="AX21" s="61"/>
      <c r="AY21" s="81"/>
    </row>
    <row r="22" spans="1:51" ht="26.25" customHeight="1">
      <c r="A22" s="28">
        <v>3</v>
      </c>
      <c r="B22" s="53">
        <v>15</v>
      </c>
      <c r="C22" s="53" t="s">
        <v>50</v>
      </c>
      <c r="D22" s="53"/>
      <c r="E22" s="53" t="s">
        <v>50</v>
      </c>
      <c r="F22" s="53" t="s">
        <v>50</v>
      </c>
      <c r="G22" s="53"/>
      <c r="H22" s="53"/>
      <c r="I22" s="53" t="s">
        <v>81</v>
      </c>
      <c r="J22" s="53" t="s">
        <v>82</v>
      </c>
      <c r="K22" s="55" t="s">
        <v>83</v>
      </c>
      <c r="L22" s="56" t="s">
        <v>5</v>
      </c>
      <c r="M22" s="54">
        <f t="shared" si="0"/>
        <v>5</v>
      </c>
      <c r="N22" s="53" t="s">
        <v>8</v>
      </c>
      <c r="O22" s="26">
        <f>+IF(N22=N$8,O$8,IF(N22=N$7,O$7,IF(N22=N$6,O$6,IF(N22=N$5,O$5,IF(N22=N$4,O$4,0)))))</f>
        <v>4</v>
      </c>
      <c r="P22" s="53" t="s">
        <v>21</v>
      </c>
      <c r="Q22" s="29">
        <f>+IF(P22=P$8,Q$8,IF(P22=P$7,Q$7,IF(P22=P$6,Q$6,IF(P22=P$5,Q$5,IF(P22=P$4,Q$4,0)))))</f>
        <v>1</v>
      </c>
      <c r="R22" s="81">
        <f t="shared" si="4"/>
        <v>3.3333333333333335</v>
      </c>
      <c r="S22" s="82" t="str">
        <f>+IF(R22&lt;1.5,"MUY BAJA",IF(R22&lt;2.5,"BAJA",IF(R22&lt;3.5,"MEDIA",IF(R22&lt;4,"ALTA",IF(R22&lt;5,"MUY ALTA","")))))</f>
        <v>MEDIA</v>
      </c>
      <c r="T22" s="56"/>
      <c r="U22" s="54"/>
      <c r="V22" s="28"/>
      <c r="W22" s="26"/>
      <c r="X22" s="26"/>
      <c r="Y22" s="26"/>
      <c r="Z22" s="53"/>
      <c r="AA22" s="26"/>
      <c r="AB22" s="53"/>
      <c r="AC22" s="26"/>
      <c r="AD22" s="53"/>
      <c r="AE22" s="26"/>
      <c r="AF22" s="81"/>
      <c r="AG22" s="82"/>
      <c r="AH22" s="28"/>
      <c r="AI22" s="26"/>
      <c r="AJ22" s="26"/>
      <c r="AK22" s="26"/>
      <c r="AL22" s="26"/>
      <c r="AM22" s="26"/>
      <c r="AN22" s="61"/>
      <c r="AO22" s="82"/>
      <c r="AP22" s="28"/>
      <c r="AQ22" s="26"/>
      <c r="AR22" s="26"/>
      <c r="AS22" s="26"/>
      <c r="AT22" s="26"/>
      <c r="AU22" s="26"/>
      <c r="AV22" s="26"/>
      <c r="AW22" s="26"/>
      <c r="AX22" s="61"/>
      <c r="AY22" s="81"/>
    </row>
    <row r="23" spans="1:51" ht="19.5" customHeight="1">
      <c r="A23" s="28">
        <v>3</v>
      </c>
      <c r="B23" s="53">
        <v>16</v>
      </c>
      <c r="C23" s="53" t="s">
        <v>50</v>
      </c>
      <c r="D23" s="53"/>
      <c r="E23" s="53" t="s">
        <v>50</v>
      </c>
      <c r="F23" s="53"/>
      <c r="G23" s="53"/>
      <c r="H23" s="53"/>
      <c r="I23" s="53" t="s">
        <v>84</v>
      </c>
      <c r="J23" s="53" t="s">
        <v>85</v>
      </c>
      <c r="K23" s="55" t="s">
        <v>86</v>
      </c>
      <c r="L23" s="56" t="s">
        <v>5</v>
      </c>
      <c r="M23" s="54">
        <f t="shared" si="0"/>
        <v>5</v>
      </c>
      <c r="N23" s="53" t="s">
        <v>20</v>
      </c>
      <c r="O23" s="26">
        <f>+IF(N23=N$8,O$8,IF(N23=N$7,O$7,IF(N23=N$6,O$6,IF(N23=N$5,O$5,IF(N23=N$4,O$4,0)))))</f>
        <v>1</v>
      </c>
      <c r="P23" s="53" t="s">
        <v>10</v>
      </c>
      <c r="Q23" s="29">
        <f>+IF(P23=P$8,Q$8,IF(P23=P$7,Q$7,IF(P23=P$6,Q$6,IF(P23=P$5,Q$5,IF(P23=P$4,Q$4,0)))))</f>
        <v>4</v>
      </c>
      <c r="R23" s="81">
        <f t="shared" si="4"/>
        <v>3.3333333333333335</v>
      </c>
      <c r="S23" s="82" t="str">
        <f>+IF(R23&lt;1.5,"MUY BAJA",IF(R23&lt;2.5,"BAJA",IF(R23&lt;3.5,"MEDIA",IF(R23&lt;4,"ALTA",IF(R23&lt;5,"MUY ALTA","")))))</f>
        <v>MEDIA</v>
      </c>
      <c r="T23" s="56"/>
      <c r="U23" s="54"/>
      <c r="V23" s="28"/>
      <c r="W23" s="26"/>
      <c r="X23" s="26"/>
      <c r="Y23" s="26"/>
      <c r="Z23" s="53"/>
      <c r="AA23" s="26"/>
      <c r="AB23" s="53"/>
      <c r="AC23" s="26"/>
      <c r="AD23" s="53"/>
      <c r="AE23" s="26"/>
      <c r="AF23" s="81"/>
      <c r="AG23" s="82"/>
      <c r="AH23" s="28"/>
      <c r="AI23" s="26"/>
      <c r="AJ23" s="26"/>
      <c r="AK23" s="26"/>
      <c r="AL23" s="26"/>
      <c r="AM23" s="26"/>
      <c r="AN23" s="61"/>
      <c r="AO23" s="82"/>
      <c r="AP23" s="28"/>
      <c r="AQ23" s="26"/>
      <c r="AR23" s="26"/>
      <c r="AS23" s="26"/>
      <c r="AT23" s="26"/>
      <c r="AU23" s="26"/>
      <c r="AV23" s="26"/>
      <c r="AW23" s="26"/>
      <c r="AX23" s="61"/>
      <c r="AY23" s="81"/>
    </row>
    <row r="24" spans="1:51" ht="19.5" customHeight="1">
      <c r="A24" s="28">
        <v>3</v>
      </c>
      <c r="B24" s="53">
        <v>17</v>
      </c>
      <c r="C24" s="53" t="s">
        <v>50</v>
      </c>
      <c r="D24" s="53"/>
      <c r="E24" s="53" t="s">
        <v>50</v>
      </c>
      <c r="F24" s="53"/>
      <c r="G24" s="53"/>
      <c r="H24" s="53"/>
      <c r="I24" s="53" t="s">
        <v>84</v>
      </c>
      <c r="J24" s="53" t="s">
        <v>87</v>
      </c>
      <c r="K24" s="55" t="s">
        <v>88</v>
      </c>
      <c r="L24" s="56" t="s">
        <v>5</v>
      </c>
      <c r="M24" s="54">
        <f t="shared" si="0"/>
        <v>5</v>
      </c>
      <c r="N24" s="53" t="s">
        <v>8</v>
      </c>
      <c r="O24" s="26">
        <f>+IF(N24=N$8,O$8,IF(N24=N$7,O$7,IF(N24=N$6,O$6,IF(N24=N$5,O$5,IF(N24=N$4,O$4,0)))))</f>
        <v>4</v>
      </c>
      <c r="P24" s="53" t="s">
        <v>10</v>
      </c>
      <c r="Q24" s="29">
        <f>+IF(P24=P$8,Q$8,IF(P24=P$7,Q$7,IF(P24=P$6,Q$6,IF(P24=P$5,Q$5,IF(P24=P$4,Q$4,0)))))</f>
        <v>4</v>
      </c>
      <c r="R24" s="81">
        <f t="shared" si="4"/>
        <v>4.333333333333333</v>
      </c>
      <c r="S24" s="82" t="str">
        <f>+IF(R24&lt;1.5,"MUY BAJA",IF(R24&lt;2.5,"BAJA",IF(R24&lt;3.5,"MEDIA",IF(R24&lt;4,"ALTA",IF(R24&lt;5,"MUY ALTA","")))))</f>
        <v>MUY ALTA</v>
      </c>
      <c r="T24" s="56"/>
      <c r="U24" s="54"/>
      <c r="V24" s="28"/>
      <c r="W24" s="26"/>
      <c r="X24" s="26"/>
      <c r="Y24" s="26"/>
      <c r="Z24" s="53"/>
      <c r="AA24" s="26"/>
      <c r="AB24" s="53"/>
      <c r="AC24" s="26"/>
      <c r="AD24" s="53"/>
      <c r="AE24" s="26"/>
      <c r="AF24" s="81"/>
      <c r="AG24" s="82"/>
      <c r="AH24" s="28"/>
      <c r="AI24" s="26"/>
      <c r="AJ24" s="26"/>
      <c r="AK24" s="26"/>
      <c r="AL24" s="26"/>
      <c r="AM24" s="26"/>
      <c r="AN24" s="61"/>
      <c r="AO24" s="82"/>
      <c r="AP24" s="28"/>
      <c r="AQ24" s="26"/>
      <c r="AR24" s="26"/>
      <c r="AS24" s="26"/>
      <c r="AT24" s="26"/>
      <c r="AU24" s="26"/>
      <c r="AV24" s="26"/>
      <c r="AW24" s="26"/>
      <c r="AX24" s="61"/>
      <c r="AY24" s="81"/>
    </row>
    <row r="25" spans="1:51" ht="19.5" customHeight="1">
      <c r="A25" s="28">
        <v>3</v>
      </c>
      <c r="B25" s="53">
        <v>18</v>
      </c>
      <c r="C25" s="53"/>
      <c r="D25" s="53"/>
      <c r="E25" s="53"/>
      <c r="F25" s="53"/>
      <c r="G25" s="53"/>
      <c r="H25" s="53" t="s">
        <v>50</v>
      </c>
      <c r="I25" s="53" t="s">
        <v>89</v>
      </c>
      <c r="J25" s="53" t="s">
        <v>90</v>
      </c>
      <c r="K25" s="55" t="s">
        <v>91</v>
      </c>
      <c r="L25" s="56" t="s">
        <v>5</v>
      </c>
      <c r="M25" s="54">
        <f aca="true" t="shared" si="11" ref="M25:M66">+IF(L25=L$8,M$8,IF(L25=L$7,M$7,IF(L25=L$6,M$6,IF(L25=L$5,M$5,IF(L25=L$4,M$4,0)))))</f>
        <v>5</v>
      </c>
      <c r="N25" s="53"/>
      <c r="O25" s="26"/>
      <c r="P25" s="53"/>
      <c r="Q25" s="29"/>
      <c r="R25" s="81"/>
      <c r="S25" s="82"/>
      <c r="T25" s="56"/>
      <c r="U25" s="54"/>
      <c r="V25" s="28"/>
      <c r="W25" s="26"/>
      <c r="X25" s="26"/>
      <c r="Y25" s="26"/>
      <c r="Z25" s="53"/>
      <c r="AA25" s="26"/>
      <c r="AB25" s="53"/>
      <c r="AC25" s="26"/>
      <c r="AD25" s="53"/>
      <c r="AE25" s="26"/>
      <c r="AF25" s="81"/>
      <c r="AG25" s="82"/>
      <c r="AH25" s="28"/>
      <c r="AI25" s="26"/>
      <c r="AJ25" s="26"/>
      <c r="AK25" s="26"/>
      <c r="AL25" s="26"/>
      <c r="AM25" s="26"/>
      <c r="AN25" s="61"/>
      <c r="AO25" s="82"/>
      <c r="AP25" s="28" t="s">
        <v>5</v>
      </c>
      <c r="AQ25" s="26">
        <f>+IF(AP25=AP$8,AQ$8,IF(AP25=AP$7,AQ$7,IF(AP25=AP$6,AQ$6,IF(AP25=AP$5,AQ$5,IF(AP25=AP$4,AQ$4,0)))))</f>
        <v>5</v>
      </c>
      <c r="AR25" s="26" t="s">
        <v>16</v>
      </c>
      <c r="AS25" s="26">
        <f>+IF(AR25=AR$8,AS$8,IF(AR25=AR$7,AS$7,IF(AR25=AR$6,AS$6,IF(AR25=AR$5,AS$5,IF(AR25=AR$4,AS$4,0)))))</f>
        <v>4</v>
      </c>
      <c r="AT25" s="26" t="s">
        <v>16</v>
      </c>
      <c r="AU25" s="26">
        <f>+IF(AT25=AT$8,AU$8,IF(AT25=AT$7,AU$7,IF(AT25=AT$6,AU$6,IF(AT25=AT$5,AU$5,IF(AT25=AT$4,AU$4,0)))))</f>
        <v>4</v>
      </c>
      <c r="AV25" s="26" t="s">
        <v>24</v>
      </c>
      <c r="AW25" s="26">
        <f>+IF(AV25=AV$8,AW$8,IF(AV25=AV$7,AW$7,IF(AV25=AV$6,AW$6,IF(AV25=AV$5,AW$5,IF(AV25=AV$4,AW$4,0)))))</f>
        <v>2</v>
      </c>
      <c r="AX25" s="61">
        <f>+(AQ25+AS25+AU25+AW25)/4</f>
        <v>3.75</v>
      </c>
      <c r="AY25" s="81" t="str">
        <f>+IF(AX25&lt;1.5,"MUY BAJA",IF(AX25&lt;2.5,"BAJA",IF(AX25&lt;3.5,"MEDIA",IF(AX25&lt;4,"ALTA",IF(AX25&lt;5,"MUY ALTA","")))))</f>
        <v>ALTA</v>
      </c>
    </row>
    <row r="26" spans="1:51" ht="19.5" customHeight="1">
      <c r="A26" s="28">
        <v>3</v>
      </c>
      <c r="B26" s="53">
        <v>19</v>
      </c>
      <c r="C26" s="53"/>
      <c r="D26" s="53"/>
      <c r="E26" s="53"/>
      <c r="F26" s="53"/>
      <c r="G26" s="53"/>
      <c r="H26" s="53" t="s">
        <v>50</v>
      </c>
      <c r="I26" s="53" t="s">
        <v>92</v>
      </c>
      <c r="J26" s="53" t="s">
        <v>93</v>
      </c>
      <c r="K26" s="55" t="s">
        <v>94</v>
      </c>
      <c r="L26" s="56" t="s">
        <v>5</v>
      </c>
      <c r="M26" s="54">
        <f t="shared" si="11"/>
        <v>5</v>
      </c>
      <c r="N26" s="53"/>
      <c r="O26" s="26"/>
      <c r="P26" s="53"/>
      <c r="Q26" s="29"/>
      <c r="R26" s="81"/>
      <c r="S26" s="82"/>
      <c r="T26" s="56"/>
      <c r="U26" s="54"/>
      <c r="V26" s="28"/>
      <c r="W26" s="26"/>
      <c r="X26" s="26"/>
      <c r="Y26" s="26"/>
      <c r="Z26" s="53"/>
      <c r="AA26" s="26"/>
      <c r="AB26" s="53"/>
      <c r="AC26" s="26"/>
      <c r="AD26" s="53"/>
      <c r="AE26" s="26"/>
      <c r="AF26" s="81"/>
      <c r="AG26" s="82"/>
      <c r="AH26" s="28"/>
      <c r="AI26" s="26"/>
      <c r="AJ26" s="26"/>
      <c r="AK26" s="26"/>
      <c r="AL26" s="26"/>
      <c r="AM26" s="26"/>
      <c r="AN26" s="61"/>
      <c r="AO26" s="82"/>
      <c r="AP26" s="28" t="s">
        <v>5</v>
      </c>
      <c r="AQ26" s="26">
        <f>+IF(AP26=AP$8,AQ$8,IF(AP26=AP$7,AQ$7,IF(AP26=AP$6,AQ$6,IF(AP26=AP$5,AQ$5,IF(AP26=AP$4,AQ$4,0)))))</f>
        <v>5</v>
      </c>
      <c r="AR26" s="26" t="s">
        <v>15</v>
      </c>
      <c r="AS26" s="26">
        <f>+IF(AR26=AR$8,AS$8,IF(AR26=AR$7,AS$7,IF(AR26=AR$6,AS$6,IF(AR26=AR$5,AS$5,IF(AR26=AR$4,AS$4,0)))))</f>
        <v>3</v>
      </c>
      <c r="AT26" s="26" t="s">
        <v>16</v>
      </c>
      <c r="AU26" s="26">
        <f>+IF(AT26=AT$8,AU$8,IF(AT26=AT$7,AU$7,IF(AT26=AT$6,AU$6,IF(AT26=AT$5,AU$5,IF(AT26=AT$4,AU$4,0)))))</f>
        <v>4</v>
      </c>
      <c r="AV26" s="26" t="s">
        <v>24</v>
      </c>
      <c r="AW26" s="26">
        <f>+IF(AV26=AV$8,AW$8,IF(AV26=AV$7,AW$7,IF(AV26=AV$6,AW$6,IF(AV26=AV$5,AW$5,IF(AV26=AV$4,AW$4,0)))))</f>
        <v>2</v>
      </c>
      <c r="AX26" s="61">
        <f>+(AQ26+AS26+AU26+AW26)/4</f>
        <v>3.5</v>
      </c>
      <c r="AY26" s="81" t="str">
        <f>+IF(AX26&lt;1.5,"MUY BAJA",IF(AX26&lt;2.5,"BAJA",IF(AX26&lt;3.5,"MEDIA",IF(AX26&lt;4,"ALTA",IF(AX26&lt;5,"MUY ALTA","")))))</f>
        <v>ALTA</v>
      </c>
    </row>
    <row r="27" spans="1:51" ht="19.5" customHeight="1">
      <c r="A27" s="28">
        <v>3</v>
      </c>
      <c r="B27" s="53">
        <v>20</v>
      </c>
      <c r="C27" s="53"/>
      <c r="D27" s="53"/>
      <c r="E27" s="53"/>
      <c r="F27" s="53"/>
      <c r="G27" s="53" t="s">
        <v>50</v>
      </c>
      <c r="H27" s="53"/>
      <c r="I27" s="53" t="s">
        <v>95</v>
      </c>
      <c r="J27" s="53" t="s">
        <v>96</v>
      </c>
      <c r="K27" s="55" t="s">
        <v>97</v>
      </c>
      <c r="L27" s="56" t="s">
        <v>5</v>
      </c>
      <c r="M27" s="54">
        <f t="shared" si="11"/>
        <v>5</v>
      </c>
      <c r="N27" s="53"/>
      <c r="O27" s="26"/>
      <c r="P27" s="53"/>
      <c r="Q27" s="29"/>
      <c r="R27" s="81"/>
      <c r="S27" s="82"/>
      <c r="T27" s="56"/>
      <c r="U27" s="54"/>
      <c r="V27" s="28"/>
      <c r="W27" s="26"/>
      <c r="X27" s="26"/>
      <c r="Y27" s="26"/>
      <c r="Z27" s="53"/>
      <c r="AA27" s="26"/>
      <c r="AB27" s="53"/>
      <c r="AC27" s="26"/>
      <c r="AD27" s="53"/>
      <c r="AE27" s="26"/>
      <c r="AF27" s="81"/>
      <c r="AG27" s="82"/>
      <c r="AH27" s="28" t="s">
        <v>22</v>
      </c>
      <c r="AI27" s="26">
        <f>+IF(AH27=AH$8,AI$8,IF(AH27=AH$7,AI$7,IF(AH27=AH$6,AI$6,IF(AH27=AH$5,AI$5,IF(AH27=AH$4,AI$4,0)))))</f>
        <v>3</v>
      </c>
      <c r="AJ27" s="26" t="s">
        <v>15</v>
      </c>
      <c r="AK27" s="26">
        <f>+IF(AJ27=AJ$8,AK$8,IF(AJ27=AJ$7,AK$7,IF(AJ27=AJ$6,AK$6,IF(AJ27=AJ$5,AK$5,IF(AJ27=AJ$4,AK$4,0)))))</f>
        <v>2</v>
      </c>
      <c r="AL27" s="26" t="s">
        <v>16</v>
      </c>
      <c r="AM27" s="26">
        <f>+IF(AL27=AL$8,AM$8,IF(AL27=AL$7,AM$7,IF(AL27=AL$6,AM$6,IF(AL27=AL$5,AM$5,IF(AL27=AL$4,AM$4,0)))))</f>
        <v>3.5</v>
      </c>
      <c r="AN27" s="61">
        <f>+(AI27+AK27+AM27)/3</f>
        <v>2.8333333333333335</v>
      </c>
      <c r="AO27" s="82" t="str">
        <f>+IF(AN27&lt;1.5,"MUY BAJA",IF(AN27&lt;2.5,"BAJA",IF(AN27&lt;3.5,"MEDIA",IF(AN27&lt;4,"ALTA",IF(AN27&lt;5,"MUY ALTA","")))))</f>
        <v>MEDIA</v>
      </c>
      <c r="AP27" s="28"/>
      <c r="AQ27" s="26"/>
      <c r="AR27" s="26"/>
      <c r="AS27" s="26"/>
      <c r="AT27" s="26"/>
      <c r="AU27" s="26"/>
      <c r="AV27" s="26"/>
      <c r="AW27" s="26"/>
      <c r="AX27" s="61"/>
      <c r="AY27" s="81"/>
    </row>
    <row r="28" spans="1:51" ht="19.5" customHeight="1">
      <c r="A28" s="28">
        <v>3</v>
      </c>
      <c r="B28" s="53">
        <v>21</v>
      </c>
      <c r="C28" s="53"/>
      <c r="D28" s="53"/>
      <c r="E28" s="53"/>
      <c r="F28" s="53"/>
      <c r="G28" s="53" t="s">
        <v>50</v>
      </c>
      <c r="H28" s="53"/>
      <c r="I28" s="53" t="s">
        <v>98</v>
      </c>
      <c r="J28" s="53" t="s">
        <v>99</v>
      </c>
      <c r="K28" s="55" t="s">
        <v>74</v>
      </c>
      <c r="L28" s="56" t="s">
        <v>5</v>
      </c>
      <c r="M28" s="54">
        <f t="shared" si="11"/>
        <v>5</v>
      </c>
      <c r="N28" s="53"/>
      <c r="O28" s="26"/>
      <c r="P28" s="53"/>
      <c r="Q28" s="29"/>
      <c r="R28" s="81"/>
      <c r="S28" s="82"/>
      <c r="T28" s="56"/>
      <c r="U28" s="54"/>
      <c r="V28" s="28"/>
      <c r="W28" s="26"/>
      <c r="X28" s="26"/>
      <c r="Y28" s="26"/>
      <c r="Z28" s="53"/>
      <c r="AA28" s="26"/>
      <c r="AB28" s="53"/>
      <c r="AC28" s="26"/>
      <c r="AD28" s="53"/>
      <c r="AE28" s="26"/>
      <c r="AF28" s="81"/>
      <c r="AG28" s="82"/>
      <c r="AH28" s="28" t="s">
        <v>22</v>
      </c>
      <c r="AI28" s="26">
        <f>+IF(AH28=AH$8,AI$8,IF(AH28=AH$7,AI$7,IF(AH28=AH$6,AI$6,IF(AH28=AH$5,AI$5,IF(AH28=AH$4,AI$4,0)))))</f>
        <v>3</v>
      </c>
      <c r="AJ28" s="26" t="s">
        <v>15</v>
      </c>
      <c r="AK28" s="26">
        <f>+IF(AJ28=AJ$8,AK$8,IF(AJ28=AJ$7,AK$7,IF(AJ28=AJ$6,AK$6,IF(AJ28=AJ$5,AK$5,IF(AJ28=AJ$4,AK$4,0)))))</f>
        <v>2</v>
      </c>
      <c r="AL28" s="26" t="s">
        <v>20</v>
      </c>
      <c r="AM28" s="26">
        <f>+IF(AL28=AL$8,AM$8,IF(AL28=AL$7,AM$7,IF(AL28=AL$6,AM$6,IF(AL28=AL$5,AM$5,IF(AL28=AL$4,AM$4,0)))))</f>
        <v>2.5</v>
      </c>
      <c r="AN28" s="61">
        <f>+(AI28+AK28+AM28)/3</f>
        <v>2.5</v>
      </c>
      <c r="AO28" s="82" t="str">
        <f>+IF(AN28&lt;1.5,"MUY BAJA",IF(AN28&lt;2.5,"BAJA",IF(AN28&lt;3.5,"MEDIA",IF(AN28&lt;4,"ALTA",IF(AN28&lt;5,"MUY ALTA","")))))</f>
        <v>MEDIA</v>
      </c>
      <c r="AP28" s="28"/>
      <c r="AQ28" s="26"/>
      <c r="AR28" s="26"/>
      <c r="AS28" s="26"/>
      <c r="AT28" s="26"/>
      <c r="AU28" s="26"/>
      <c r="AV28" s="26"/>
      <c r="AW28" s="26"/>
      <c r="AX28" s="61"/>
      <c r="AY28" s="81"/>
    </row>
    <row r="29" spans="1:51" ht="32.25" customHeight="1">
      <c r="A29" s="28">
        <v>4</v>
      </c>
      <c r="B29" s="53">
        <v>22</v>
      </c>
      <c r="C29" s="53"/>
      <c r="D29" s="53" t="s">
        <v>50</v>
      </c>
      <c r="E29" s="53" t="s">
        <v>50</v>
      </c>
      <c r="F29" s="53"/>
      <c r="G29" s="53"/>
      <c r="H29" s="53"/>
      <c r="I29" s="53" t="s">
        <v>100</v>
      </c>
      <c r="J29" s="26" t="s">
        <v>101</v>
      </c>
      <c r="K29" s="29" t="s">
        <v>102</v>
      </c>
      <c r="L29" s="56" t="s">
        <v>9</v>
      </c>
      <c r="M29" s="54">
        <f t="shared" si="11"/>
        <v>2</v>
      </c>
      <c r="N29" s="53"/>
      <c r="O29" s="26"/>
      <c r="P29" s="53"/>
      <c r="Q29" s="29"/>
      <c r="R29" s="81"/>
      <c r="S29" s="82"/>
      <c r="T29" s="56" t="s">
        <v>9</v>
      </c>
      <c r="U29" s="54">
        <f aca="true" t="shared" si="12" ref="U29:U39">+IF(T29=T$8,U$8,IF(T29=T$7,U$7,IF(T29=T$6,U$6,IF(T29=T$5,U$5,IF(T29=T$4,U$4,0)))))</f>
        <v>3.5</v>
      </c>
      <c r="V29" s="28" t="s">
        <v>16</v>
      </c>
      <c r="W29" s="26">
        <f aca="true" t="shared" si="13" ref="W29:W66">+IF(V29=V$8,W$8,IF(V29=V$7,W$7,IF(V29=V$6,W$6,IF(V29=V$5,W$5,IF(V29=V$4,W$4,0)))))</f>
        <v>3</v>
      </c>
      <c r="X29" s="26" t="s">
        <v>16</v>
      </c>
      <c r="Y29" s="26">
        <f aca="true" t="shared" si="14" ref="Y29:Y66">+IF(X29=X$8,Y$8,IF(X29=X$7,Y$7,IF(X29=X$6,Y$6,IF(X29=X$5,Y$5,IF(X29=X$4,Y$4,0)))))</f>
        <v>3.5</v>
      </c>
      <c r="Z29" s="53" t="s">
        <v>8</v>
      </c>
      <c r="AA29" s="26">
        <f aca="true" t="shared" si="15" ref="AA29:AA66">+IF(Z29=Z$8,AA$8,IF(Z29=Z$7,AA$7,IF(Z29=Z$6,AA$6,IF(Z29=Z$5,AA$5,IF(Z29=Z$4,AA$4,0)))))</f>
        <v>5</v>
      </c>
      <c r="AB29" s="53" t="s">
        <v>8</v>
      </c>
      <c r="AC29" s="26">
        <f aca="true" t="shared" si="16" ref="AC29:AC66">+IF(AB29=AB$8,AC$8,IF(AB29=AB$7,AC$7,IF(AB29=AB$6,AC$6,IF(AB29=AB$5,AC$5,IF(AB29=AB$4,AC$4,0)))))</f>
        <v>4</v>
      </c>
      <c r="AD29" s="53" t="s">
        <v>11</v>
      </c>
      <c r="AE29" s="26">
        <f aca="true" t="shared" si="17" ref="AE29:AE66">+IF(AD29=AD$8,AE$8,IF(AD29=AD$7,AE$7,IF(AD29=AD$6,AE$6,IF(AD29=AD$5,AE$5,IF(AD29=AD$4,AE$4,0)))))</f>
        <v>1</v>
      </c>
      <c r="AF29" s="81">
        <f>+(U29+W29+Y29+AA29+AC29+AE29)/6</f>
        <v>3.3333333333333335</v>
      </c>
      <c r="AG29" s="82" t="str">
        <f aca="true" t="shared" si="18" ref="AG29:AG43">+IF(AF29&lt;1.5,"MUY BAJA",IF(AF29&lt;2.5,"BAJA",IF(AF29&lt;3.5,"MEDIA",IF(AF29&lt;4,"ALTA",IF(AF29&lt;5,"MUY ALTA","")))))</f>
        <v>MEDIA</v>
      </c>
      <c r="AH29" s="28"/>
      <c r="AI29" s="26"/>
      <c r="AJ29" s="26"/>
      <c r="AK29" s="26"/>
      <c r="AL29" s="26"/>
      <c r="AM29" s="26"/>
      <c r="AN29" s="61"/>
      <c r="AO29" s="82"/>
      <c r="AP29" s="28"/>
      <c r="AQ29" s="26"/>
      <c r="AR29" s="26"/>
      <c r="AS29" s="26"/>
      <c r="AT29" s="26"/>
      <c r="AU29" s="26"/>
      <c r="AV29" s="26"/>
      <c r="AW29" s="26"/>
      <c r="AX29" s="61"/>
      <c r="AY29" s="81"/>
    </row>
    <row r="30" spans="1:51" ht="16.5" customHeight="1">
      <c r="A30" s="28">
        <v>4</v>
      </c>
      <c r="B30" s="53">
        <v>24</v>
      </c>
      <c r="C30" s="53"/>
      <c r="D30" s="53" t="s">
        <v>50</v>
      </c>
      <c r="E30" s="53" t="s">
        <v>50</v>
      </c>
      <c r="F30" s="53"/>
      <c r="G30" s="53"/>
      <c r="H30" s="53"/>
      <c r="I30" s="53" t="s">
        <v>103</v>
      </c>
      <c r="J30" s="26" t="s">
        <v>227</v>
      </c>
      <c r="K30" s="29" t="s">
        <v>104</v>
      </c>
      <c r="L30" s="56" t="s">
        <v>7</v>
      </c>
      <c r="M30" s="54">
        <f t="shared" si="11"/>
        <v>1</v>
      </c>
      <c r="N30" s="53"/>
      <c r="O30" s="26"/>
      <c r="P30" s="53"/>
      <c r="Q30" s="29"/>
      <c r="R30" s="81"/>
      <c r="S30" s="82"/>
      <c r="T30" s="56" t="s">
        <v>7</v>
      </c>
      <c r="U30" s="54">
        <f t="shared" si="12"/>
        <v>2</v>
      </c>
      <c r="V30" s="28" t="s">
        <v>16</v>
      </c>
      <c r="W30" s="26">
        <f t="shared" si="13"/>
        <v>3</v>
      </c>
      <c r="X30" s="26" t="s">
        <v>16</v>
      </c>
      <c r="Y30" s="26">
        <f t="shared" si="14"/>
        <v>3.5</v>
      </c>
      <c r="Z30" s="53" t="s">
        <v>16</v>
      </c>
      <c r="AA30" s="26">
        <f t="shared" si="15"/>
        <v>3.5</v>
      </c>
      <c r="AB30" s="53" t="s">
        <v>8</v>
      </c>
      <c r="AC30" s="26">
        <f t="shared" si="16"/>
        <v>4</v>
      </c>
      <c r="AD30" s="53" t="s">
        <v>11</v>
      </c>
      <c r="AE30" s="26">
        <f t="shared" si="17"/>
        <v>1</v>
      </c>
      <c r="AF30" s="81">
        <f aca="true" t="shared" si="19" ref="AF30:AF44">+(U30+W30+Y30+AA30+AC30+AE30)/6</f>
        <v>2.8333333333333335</v>
      </c>
      <c r="AG30" s="82" t="str">
        <f t="shared" si="18"/>
        <v>MEDIA</v>
      </c>
      <c r="AH30" s="28"/>
      <c r="AI30" s="26"/>
      <c r="AJ30" s="26"/>
      <c r="AK30" s="26"/>
      <c r="AL30" s="26"/>
      <c r="AM30" s="26"/>
      <c r="AN30" s="61"/>
      <c r="AO30" s="82"/>
      <c r="AP30" s="28"/>
      <c r="AQ30" s="26"/>
      <c r="AR30" s="26"/>
      <c r="AS30" s="26"/>
      <c r="AT30" s="26"/>
      <c r="AU30" s="26"/>
      <c r="AV30" s="26"/>
      <c r="AW30" s="26"/>
      <c r="AX30" s="61"/>
      <c r="AY30" s="81"/>
    </row>
    <row r="31" spans="1:51" ht="16.5" customHeight="1">
      <c r="A31" s="28">
        <v>4</v>
      </c>
      <c r="B31" s="53">
        <v>25</v>
      </c>
      <c r="C31" s="53"/>
      <c r="D31" s="53" t="s">
        <v>50</v>
      </c>
      <c r="E31" s="53" t="s">
        <v>50</v>
      </c>
      <c r="F31" s="53" t="s">
        <v>50</v>
      </c>
      <c r="G31" s="53"/>
      <c r="H31" s="53"/>
      <c r="I31" s="53" t="s">
        <v>103</v>
      </c>
      <c r="J31" s="26" t="s">
        <v>105</v>
      </c>
      <c r="K31" s="29" t="s">
        <v>106</v>
      </c>
      <c r="L31" s="56" t="s">
        <v>9</v>
      </c>
      <c r="M31" s="54">
        <f t="shared" si="11"/>
        <v>2</v>
      </c>
      <c r="N31" s="53"/>
      <c r="O31" s="26"/>
      <c r="P31" s="53"/>
      <c r="Q31" s="29"/>
      <c r="R31" s="81"/>
      <c r="S31" s="82"/>
      <c r="T31" s="56" t="s">
        <v>9</v>
      </c>
      <c r="U31" s="54">
        <f t="shared" si="12"/>
        <v>3.5</v>
      </c>
      <c r="V31" s="28" t="s">
        <v>16</v>
      </c>
      <c r="W31" s="26">
        <f t="shared" si="13"/>
        <v>3</v>
      </c>
      <c r="X31" s="26" t="s">
        <v>16</v>
      </c>
      <c r="Y31" s="26">
        <f t="shared" si="14"/>
        <v>3.5</v>
      </c>
      <c r="Z31" s="53" t="s">
        <v>20</v>
      </c>
      <c r="AA31" s="26">
        <f t="shared" si="15"/>
        <v>2</v>
      </c>
      <c r="AB31" s="53" t="s">
        <v>8</v>
      </c>
      <c r="AC31" s="26">
        <f t="shared" si="16"/>
        <v>4</v>
      </c>
      <c r="AD31" s="53" t="s">
        <v>16</v>
      </c>
      <c r="AE31" s="26">
        <f t="shared" si="17"/>
        <v>3.5</v>
      </c>
      <c r="AF31" s="81">
        <f t="shared" si="19"/>
        <v>3.25</v>
      </c>
      <c r="AG31" s="82" t="str">
        <f t="shared" si="18"/>
        <v>MEDIA</v>
      </c>
      <c r="AH31" s="28"/>
      <c r="AI31" s="26"/>
      <c r="AJ31" s="26"/>
      <c r="AK31" s="26"/>
      <c r="AL31" s="26"/>
      <c r="AM31" s="26"/>
      <c r="AN31" s="61"/>
      <c r="AO31" s="82"/>
      <c r="AP31" s="28"/>
      <c r="AQ31" s="26"/>
      <c r="AR31" s="26"/>
      <c r="AS31" s="26"/>
      <c r="AT31" s="26"/>
      <c r="AU31" s="26"/>
      <c r="AV31" s="26"/>
      <c r="AW31" s="26"/>
      <c r="AX31" s="61"/>
      <c r="AY31" s="81"/>
    </row>
    <row r="32" spans="1:51" ht="16.5" customHeight="1">
      <c r="A32" s="28">
        <v>4</v>
      </c>
      <c r="B32" s="53">
        <v>26</v>
      </c>
      <c r="C32" s="53"/>
      <c r="D32" s="53" t="s">
        <v>50</v>
      </c>
      <c r="E32" s="53" t="s">
        <v>50</v>
      </c>
      <c r="F32" s="53"/>
      <c r="G32" s="53"/>
      <c r="H32" s="53"/>
      <c r="I32" s="53" t="s">
        <v>103</v>
      </c>
      <c r="J32" s="26" t="s">
        <v>228</v>
      </c>
      <c r="K32" s="29" t="s">
        <v>107</v>
      </c>
      <c r="L32" s="56" t="s">
        <v>9</v>
      </c>
      <c r="M32" s="54">
        <f t="shared" si="11"/>
        <v>2</v>
      </c>
      <c r="N32" s="53"/>
      <c r="O32" s="26"/>
      <c r="P32" s="53"/>
      <c r="Q32" s="29"/>
      <c r="R32" s="81"/>
      <c r="S32" s="82"/>
      <c r="T32" s="56" t="s">
        <v>9</v>
      </c>
      <c r="U32" s="54">
        <f t="shared" si="12"/>
        <v>3.5</v>
      </c>
      <c r="V32" s="28" t="s">
        <v>16</v>
      </c>
      <c r="W32" s="26">
        <f t="shared" si="13"/>
        <v>3</v>
      </c>
      <c r="X32" s="26" t="s">
        <v>12</v>
      </c>
      <c r="Y32" s="26">
        <f t="shared" si="14"/>
        <v>5</v>
      </c>
      <c r="Z32" s="53" t="s">
        <v>16</v>
      </c>
      <c r="AA32" s="26">
        <f t="shared" si="15"/>
        <v>3.5</v>
      </c>
      <c r="AB32" s="53" t="s">
        <v>8</v>
      </c>
      <c r="AC32" s="26">
        <f t="shared" si="16"/>
        <v>4</v>
      </c>
      <c r="AD32" s="53" t="s">
        <v>13</v>
      </c>
      <c r="AE32" s="26">
        <f t="shared" si="17"/>
        <v>5</v>
      </c>
      <c r="AF32" s="81">
        <f t="shared" si="19"/>
        <v>4</v>
      </c>
      <c r="AG32" s="82" t="str">
        <f t="shared" si="18"/>
        <v>MUY ALTA</v>
      </c>
      <c r="AH32" s="28"/>
      <c r="AI32" s="26"/>
      <c r="AJ32" s="26"/>
      <c r="AK32" s="26"/>
      <c r="AL32" s="26"/>
      <c r="AM32" s="26"/>
      <c r="AN32" s="61"/>
      <c r="AO32" s="82"/>
      <c r="AP32" s="28"/>
      <c r="AQ32" s="26"/>
      <c r="AR32" s="26"/>
      <c r="AS32" s="26"/>
      <c r="AT32" s="26"/>
      <c r="AU32" s="26"/>
      <c r="AV32" s="26"/>
      <c r="AW32" s="26"/>
      <c r="AX32" s="61"/>
      <c r="AY32" s="81"/>
    </row>
    <row r="33" spans="1:51" ht="16.5" customHeight="1">
      <c r="A33" s="28">
        <v>4</v>
      </c>
      <c r="B33" s="53">
        <v>27</v>
      </c>
      <c r="C33" s="53"/>
      <c r="D33" s="53" t="s">
        <v>50</v>
      </c>
      <c r="E33" s="53" t="s">
        <v>50</v>
      </c>
      <c r="F33" s="53"/>
      <c r="G33" s="53"/>
      <c r="H33" s="53"/>
      <c r="I33" s="53" t="s">
        <v>103</v>
      </c>
      <c r="J33" s="26" t="s">
        <v>108</v>
      </c>
      <c r="K33" s="29" t="s">
        <v>109</v>
      </c>
      <c r="L33" s="56" t="s">
        <v>9</v>
      </c>
      <c r="M33" s="54">
        <f t="shared" si="11"/>
        <v>2</v>
      </c>
      <c r="N33" s="53"/>
      <c r="O33" s="26"/>
      <c r="P33" s="53"/>
      <c r="Q33" s="29"/>
      <c r="R33" s="81"/>
      <c r="S33" s="82"/>
      <c r="T33" s="56" t="s">
        <v>9</v>
      </c>
      <c r="U33" s="54">
        <f t="shared" si="12"/>
        <v>3.5</v>
      </c>
      <c r="V33" s="28" t="s">
        <v>11</v>
      </c>
      <c r="W33" s="26">
        <f t="shared" si="13"/>
        <v>5</v>
      </c>
      <c r="X33" s="26" t="s">
        <v>12</v>
      </c>
      <c r="Y33" s="26">
        <f t="shared" si="14"/>
        <v>5</v>
      </c>
      <c r="Z33" s="53" t="s">
        <v>20</v>
      </c>
      <c r="AA33" s="26">
        <f t="shared" si="15"/>
        <v>2</v>
      </c>
      <c r="AB33" s="53" t="s">
        <v>16</v>
      </c>
      <c r="AC33" s="26">
        <f t="shared" si="16"/>
        <v>3.5</v>
      </c>
      <c r="AD33" s="53" t="s">
        <v>13</v>
      </c>
      <c r="AE33" s="26">
        <f t="shared" si="17"/>
        <v>5</v>
      </c>
      <c r="AF33" s="81">
        <f t="shared" si="19"/>
        <v>4</v>
      </c>
      <c r="AG33" s="82" t="str">
        <f t="shared" si="18"/>
        <v>MUY ALTA</v>
      </c>
      <c r="AH33" s="28"/>
      <c r="AI33" s="26"/>
      <c r="AJ33" s="26"/>
      <c r="AK33" s="26"/>
      <c r="AL33" s="26"/>
      <c r="AM33" s="26"/>
      <c r="AN33" s="61"/>
      <c r="AO33" s="82"/>
      <c r="AP33" s="28"/>
      <c r="AQ33" s="26"/>
      <c r="AR33" s="26"/>
      <c r="AS33" s="26"/>
      <c r="AT33" s="26"/>
      <c r="AU33" s="26"/>
      <c r="AV33" s="26"/>
      <c r="AW33" s="26"/>
      <c r="AX33" s="61"/>
      <c r="AY33" s="81"/>
    </row>
    <row r="34" spans="1:51" ht="16.5" customHeight="1">
      <c r="A34" s="28">
        <v>4</v>
      </c>
      <c r="B34" s="53">
        <v>28</v>
      </c>
      <c r="C34" s="53"/>
      <c r="D34" s="53" t="s">
        <v>50</v>
      </c>
      <c r="E34" s="53" t="s">
        <v>50</v>
      </c>
      <c r="F34" s="53"/>
      <c r="G34" s="53"/>
      <c r="H34" s="53"/>
      <c r="I34" s="53" t="s">
        <v>103</v>
      </c>
      <c r="J34" s="26" t="s">
        <v>110</v>
      </c>
      <c r="K34" s="29" t="s">
        <v>111</v>
      </c>
      <c r="L34" s="56" t="s">
        <v>7</v>
      </c>
      <c r="M34" s="54">
        <f t="shared" si="11"/>
        <v>1</v>
      </c>
      <c r="N34" s="53"/>
      <c r="O34" s="26"/>
      <c r="P34" s="53"/>
      <c r="Q34" s="29"/>
      <c r="R34" s="81"/>
      <c r="S34" s="82"/>
      <c r="T34" s="56" t="s">
        <v>7</v>
      </c>
      <c r="U34" s="54">
        <f t="shared" si="12"/>
        <v>2</v>
      </c>
      <c r="V34" s="28" t="s">
        <v>11</v>
      </c>
      <c r="W34" s="26">
        <f t="shared" si="13"/>
        <v>5</v>
      </c>
      <c r="X34" s="26" t="s">
        <v>20</v>
      </c>
      <c r="Y34" s="26">
        <f t="shared" si="14"/>
        <v>2</v>
      </c>
      <c r="Z34" s="53" t="s">
        <v>20</v>
      </c>
      <c r="AA34" s="26">
        <f t="shared" si="15"/>
        <v>2</v>
      </c>
      <c r="AB34" s="53" t="s">
        <v>8</v>
      </c>
      <c r="AC34" s="26">
        <f t="shared" si="16"/>
        <v>4</v>
      </c>
      <c r="AD34" s="53" t="s">
        <v>11</v>
      </c>
      <c r="AE34" s="26">
        <f t="shared" si="17"/>
        <v>1</v>
      </c>
      <c r="AF34" s="81">
        <f t="shared" si="19"/>
        <v>2.6666666666666665</v>
      </c>
      <c r="AG34" s="82" t="str">
        <f t="shared" si="18"/>
        <v>MEDIA</v>
      </c>
      <c r="AH34" s="28"/>
      <c r="AI34" s="26"/>
      <c r="AJ34" s="26"/>
      <c r="AK34" s="26"/>
      <c r="AL34" s="26"/>
      <c r="AM34" s="26"/>
      <c r="AN34" s="61"/>
      <c r="AO34" s="82"/>
      <c r="AP34" s="28"/>
      <c r="AQ34" s="26"/>
      <c r="AR34" s="26"/>
      <c r="AS34" s="26"/>
      <c r="AT34" s="26"/>
      <c r="AU34" s="26"/>
      <c r="AV34" s="26"/>
      <c r="AW34" s="26"/>
      <c r="AX34" s="61"/>
      <c r="AY34" s="81"/>
    </row>
    <row r="35" spans="1:51" ht="33" customHeight="1">
      <c r="A35" s="28">
        <v>4</v>
      </c>
      <c r="B35" s="53">
        <v>29</v>
      </c>
      <c r="C35" s="53"/>
      <c r="D35" s="53" t="s">
        <v>50</v>
      </c>
      <c r="E35" s="53" t="s">
        <v>50</v>
      </c>
      <c r="F35" s="53"/>
      <c r="G35" s="53"/>
      <c r="H35" s="53"/>
      <c r="I35" s="53" t="s">
        <v>112</v>
      </c>
      <c r="J35" s="26" t="s">
        <v>113</v>
      </c>
      <c r="K35" s="29" t="s">
        <v>114</v>
      </c>
      <c r="L35" s="56" t="s">
        <v>9</v>
      </c>
      <c r="M35" s="54">
        <f t="shared" si="11"/>
        <v>2</v>
      </c>
      <c r="N35" s="53"/>
      <c r="O35" s="26"/>
      <c r="P35" s="53"/>
      <c r="Q35" s="29"/>
      <c r="R35" s="81"/>
      <c r="S35" s="82"/>
      <c r="T35" s="56" t="s">
        <v>9</v>
      </c>
      <c r="U35" s="54">
        <f t="shared" si="12"/>
        <v>3.5</v>
      </c>
      <c r="V35" s="28" t="s">
        <v>16</v>
      </c>
      <c r="W35" s="26">
        <f t="shared" si="13"/>
        <v>3</v>
      </c>
      <c r="X35" s="26" t="s">
        <v>16</v>
      </c>
      <c r="Y35" s="26">
        <f t="shared" si="14"/>
        <v>3.5</v>
      </c>
      <c r="Z35" s="53" t="s">
        <v>16</v>
      </c>
      <c r="AA35" s="26">
        <f t="shared" si="15"/>
        <v>3.5</v>
      </c>
      <c r="AB35" s="53" t="s">
        <v>8</v>
      </c>
      <c r="AC35" s="26">
        <f t="shared" si="16"/>
        <v>4</v>
      </c>
      <c r="AD35" s="53" t="s">
        <v>11</v>
      </c>
      <c r="AE35" s="26">
        <f t="shared" si="17"/>
        <v>1</v>
      </c>
      <c r="AF35" s="81">
        <f t="shared" si="19"/>
        <v>3.0833333333333335</v>
      </c>
      <c r="AG35" s="82" t="str">
        <f t="shared" si="18"/>
        <v>MEDIA</v>
      </c>
      <c r="AH35" s="28"/>
      <c r="AI35" s="26"/>
      <c r="AJ35" s="26"/>
      <c r="AK35" s="26"/>
      <c r="AL35" s="26"/>
      <c r="AM35" s="26"/>
      <c r="AN35" s="61"/>
      <c r="AO35" s="82"/>
      <c r="AP35" s="28"/>
      <c r="AQ35" s="26"/>
      <c r="AR35" s="26"/>
      <c r="AS35" s="26"/>
      <c r="AT35" s="26"/>
      <c r="AU35" s="26"/>
      <c r="AV35" s="26"/>
      <c r="AW35" s="26"/>
      <c r="AX35" s="61"/>
      <c r="AY35" s="81"/>
    </row>
    <row r="36" spans="1:51" ht="16.5" customHeight="1">
      <c r="A36" s="28">
        <v>4</v>
      </c>
      <c r="B36" s="53">
        <v>30</v>
      </c>
      <c r="C36" s="53"/>
      <c r="D36" s="53" t="s">
        <v>50</v>
      </c>
      <c r="E36" s="53" t="s">
        <v>50</v>
      </c>
      <c r="F36" s="53"/>
      <c r="G36" s="53"/>
      <c r="H36" s="53"/>
      <c r="I36" s="53" t="s">
        <v>115</v>
      </c>
      <c r="J36" s="26" t="s">
        <v>116</v>
      </c>
      <c r="K36" s="29" t="s">
        <v>117</v>
      </c>
      <c r="L36" s="56" t="s">
        <v>9</v>
      </c>
      <c r="M36" s="54">
        <f t="shared" si="11"/>
        <v>2</v>
      </c>
      <c r="N36" s="53"/>
      <c r="O36" s="26"/>
      <c r="P36" s="53"/>
      <c r="Q36" s="29"/>
      <c r="R36" s="81"/>
      <c r="S36" s="82"/>
      <c r="T36" s="56" t="s">
        <v>9</v>
      </c>
      <c r="U36" s="54">
        <f t="shared" si="12"/>
        <v>3.5</v>
      </c>
      <c r="V36" s="28" t="s">
        <v>16</v>
      </c>
      <c r="W36" s="26">
        <f t="shared" si="13"/>
        <v>3</v>
      </c>
      <c r="X36" s="26" t="s">
        <v>16</v>
      </c>
      <c r="Y36" s="26">
        <f t="shared" si="14"/>
        <v>3.5</v>
      </c>
      <c r="Z36" s="53" t="s">
        <v>118</v>
      </c>
      <c r="AA36" s="26">
        <f t="shared" si="15"/>
        <v>0</v>
      </c>
      <c r="AB36" s="53"/>
      <c r="AC36" s="26">
        <f t="shared" si="16"/>
        <v>0</v>
      </c>
      <c r="AD36" s="53" t="s">
        <v>11</v>
      </c>
      <c r="AE36" s="26">
        <f t="shared" si="17"/>
        <v>1</v>
      </c>
      <c r="AF36" s="81">
        <f t="shared" si="19"/>
        <v>1.8333333333333333</v>
      </c>
      <c r="AG36" s="82" t="str">
        <f t="shared" si="18"/>
        <v>BAJA</v>
      </c>
      <c r="AH36" s="28"/>
      <c r="AI36" s="26"/>
      <c r="AJ36" s="26"/>
      <c r="AK36" s="26"/>
      <c r="AL36" s="26"/>
      <c r="AM36" s="26"/>
      <c r="AN36" s="61"/>
      <c r="AO36" s="82"/>
      <c r="AP36" s="28"/>
      <c r="AQ36" s="26"/>
      <c r="AR36" s="26"/>
      <c r="AS36" s="26"/>
      <c r="AT36" s="26"/>
      <c r="AU36" s="26"/>
      <c r="AV36" s="26"/>
      <c r="AW36" s="26"/>
      <c r="AX36" s="61"/>
      <c r="AY36" s="81"/>
    </row>
    <row r="37" spans="1:51" ht="16.5" customHeight="1">
      <c r="A37" s="28">
        <v>4</v>
      </c>
      <c r="B37" s="53">
        <v>31</v>
      </c>
      <c r="C37" s="53"/>
      <c r="D37" s="53" t="s">
        <v>50</v>
      </c>
      <c r="E37" s="53" t="s">
        <v>50</v>
      </c>
      <c r="F37" s="53"/>
      <c r="G37" s="53"/>
      <c r="H37" s="53"/>
      <c r="I37" s="53" t="s">
        <v>119</v>
      </c>
      <c r="J37" s="26" t="s">
        <v>120</v>
      </c>
      <c r="K37" s="29" t="s">
        <v>121</v>
      </c>
      <c r="L37" s="56" t="s">
        <v>9</v>
      </c>
      <c r="M37" s="54">
        <f t="shared" si="11"/>
        <v>2</v>
      </c>
      <c r="N37" s="53"/>
      <c r="O37" s="26"/>
      <c r="P37" s="53"/>
      <c r="Q37" s="29"/>
      <c r="R37" s="81"/>
      <c r="S37" s="82"/>
      <c r="T37" s="56" t="s">
        <v>9</v>
      </c>
      <c r="U37" s="54">
        <f t="shared" si="12"/>
        <v>3.5</v>
      </c>
      <c r="V37" s="28" t="s">
        <v>16</v>
      </c>
      <c r="W37" s="26">
        <f t="shared" si="13"/>
        <v>3</v>
      </c>
      <c r="X37" s="26" t="s">
        <v>12</v>
      </c>
      <c r="Y37" s="26">
        <f t="shared" si="14"/>
        <v>5</v>
      </c>
      <c r="Z37" s="53" t="s">
        <v>20</v>
      </c>
      <c r="AA37" s="26">
        <f t="shared" si="15"/>
        <v>2</v>
      </c>
      <c r="AB37" s="53" t="s">
        <v>20</v>
      </c>
      <c r="AC37" s="26">
        <f t="shared" si="16"/>
        <v>2</v>
      </c>
      <c r="AD37" s="53" t="s">
        <v>13</v>
      </c>
      <c r="AE37" s="26">
        <f t="shared" si="17"/>
        <v>5</v>
      </c>
      <c r="AF37" s="81">
        <f t="shared" si="19"/>
        <v>3.4166666666666665</v>
      </c>
      <c r="AG37" s="82" t="str">
        <f t="shared" si="18"/>
        <v>MEDIA</v>
      </c>
      <c r="AH37" s="28"/>
      <c r="AI37" s="26"/>
      <c r="AJ37" s="26"/>
      <c r="AK37" s="26"/>
      <c r="AL37" s="26"/>
      <c r="AM37" s="26"/>
      <c r="AN37" s="61"/>
      <c r="AO37" s="82"/>
      <c r="AP37" s="28"/>
      <c r="AQ37" s="26"/>
      <c r="AR37" s="26"/>
      <c r="AS37" s="26"/>
      <c r="AT37" s="26"/>
      <c r="AU37" s="26"/>
      <c r="AV37" s="26"/>
      <c r="AW37" s="26"/>
      <c r="AX37" s="61"/>
      <c r="AY37" s="81"/>
    </row>
    <row r="38" spans="1:51" ht="16.5" customHeight="1">
      <c r="A38" s="28">
        <v>4</v>
      </c>
      <c r="B38" s="53">
        <v>32</v>
      </c>
      <c r="C38" s="53"/>
      <c r="D38" s="53" t="s">
        <v>50</v>
      </c>
      <c r="E38" s="53" t="s">
        <v>50</v>
      </c>
      <c r="F38" s="53"/>
      <c r="G38" s="53"/>
      <c r="H38" s="53"/>
      <c r="I38" s="53" t="s">
        <v>115</v>
      </c>
      <c r="J38" s="26" t="s">
        <v>122</v>
      </c>
      <c r="K38" s="29" t="s">
        <v>123</v>
      </c>
      <c r="L38" s="56" t="s">
        <v>7</v>
      </c>
      <c r="M38" s="54">
        <f t="shared" si="11"/>
        <v>1</v>
      </c>
      <c r="N38" s="53"/>
      <c r="O38" s="26"/>
      <c r="P38" s="53"/>
      <c r="Q38" s="29"/>
      <c r="R38" s="81"/>
      <c r="S38" s="82"/>
      <c r="T38" s="56" t="s">
        <v>7</v>
      </c>
      <c r="U38" s="54">
        <f t="shared" si="12"/>
        <v>2</v>
      </c>
      <c r="V38" s="28" t="s">
        <v>11</v>
      </c>
      <c r="W38" s="26">
        <f t="shared" si="13"/>
        <v>5</v>
      </c>
      <c r="X38" s="26" t="s">
        <v>12</v>
      </c>
      <c r="Y38" s="26">
        <f t="shared" si="14"/>
        <v>5</v>
      </c>
      <c r="Z38" s="53" t="s">
        <v>20</v>
      </c>
      <c r="AA38" s="26">
        <f t="shared" si="15"/>
        <v>2</v>
      </c>
      <c r="AB38" s="53" t="s">
        <v>20</v>
      </c>
      <c r="AC38" s="26">
        <f t="shared" si="16"/>
        <v>2</v>
      </c>
      <c r="AD38" s="53" t="s">
        <v>16</v>
      </c>
      <c r="AE38" s="26">
        <f t="shared" si="17"/>
        <v>3.5</v>
      </c>
      <c r="AF38" s="81">
        <f t="shared" si="19"/>
        <v>3.25</v>
      </c>
      <c r="AG38" s="82" t="str">
        <f t="shared" si="18"/>
        <v>MEDIA</v>
      </c>
      <c r="AH38" s="28"/>
      <c r="AI38" s="26"/>
      <c r="AJ38" s="26"/>
      <c r="AK38" s="26"/>
      <c r="AL38" s="26"/>
      <c r="AM38" s="26"/>
      <c r="AN38" s="61"/>
      <c r="AO38" s="82"/>
      <c r="AP38" s="28"/>
      <c r="AQ38" s="26"/>
      <c r="AR38" s="26"/>
      <c r="AS38" s="26"/>
      <c r="AT38" s="26"/>
      <c r="AU38" s="26"/>
      <c r="AV38" s="26"/>
      <c r="AW38" s="26"/>
      <c r="AX38" s="61"/>
      <c r="AY38" s="81"/>
    </row>
    <row r="39" spans="1:51" ht="16.5" customHeight="1">
      <c r="A39" s="28">
        <v>4</v>
      </c>
      <c r="B39" s="53">
        <v>33</v>
      </c>
      <c r="C39" s="53"/>
      <c r="D39" s="53" t="s">
        <v>50</v>
      </c>
      <c r="E39" s="53" t="s">
        <v>50</v>
      </c>
      <c r="F39" s="53"/>
      <c r="G39" s="53"/>
      <c r="H39" s="53"/>
      <c r="I39" s="53" t="s">
        <v>115</v>
      </c>
      <c r="J39" s="26" t="s">
        <v>124</v>
      </c>
      <c r="K39" s="29" t="s">
        <v>125</v>
      </c>
      <c r="L39" s="56" t="s">
        <v>9</v>
      </c>
      <c r="M39" s="54">
        <f t="shared" si="11"/>
        <v>2</v>
      </c>
      <c r="N39" s="53"/>
      <c r="O39" s="26"/>
      <c r="P39" s="53"/>
      <c r="Q39" s="29"/>
      <c r="R39" s="81"/>
      <c r="S39" s="82"/>
      <c r="T39" s="56" t="s">
        <v>9</v>
      </c>
      <c r="U39" s="54">
        <f t="shared" si="12"/>
        <v>3.5</v>
      </c>
      <c r="V39" s="28" t="s">
        <v>11</v>
      </c>
      <c r="W39" s="26">
        <f t="shared" si="13"/>
        <v>5</v>
      </c>
      <c r="X39" s="26" t="s">
        <v>16</v>
      </c>
      <c r="Y39" s="26">
        <f t="shared" si="14"/>
        <v>3.5</v>
      </c>
      <c r="Z39" s="53" t="s">
        <v>16</v>
      </c>
      <c r="AA39" s="26">
        <f t="shared" si="15"/>
        <v>3.5</v>
      </c>
      <c r="AB39" s="53" t="s">
        <v>8</v>
      </c>
      <c r="AC39" s="26">
        <f t="shared" si="16"/>
        <v>4</v>
      </c>
      <c r="AD39" s="53" t="s">
        <v>16</v>
      </c>
      <c r="AE39" s="26">
        <f t="shared" si="17"/>
        <v>3.5</v>
      </c>
      <c r="AF39" s="81">
        <f t="shared" si="19"/>
        <v>3.8333333333333335</v>
      </c>
      <c r="AG39" s="82" t="str">
        <f t="shared" si="18"/>
        <v>ALTA</v>
      </c>
      <c r="AH39" s="28"/>
      <c r="AI39" s="26"/>
      <c r="AJ39" s="26"/>
      <c r="AK39" s="26"/>
      <c r="AL39" s="26"/>
      <c r="AM39" s="26"/>
      <c r="AN39" s="61"/>
      <c r="AO39" s="82"/>
      <c r="AP39" s="28"/>
      <c r="AQ39" s="26"/>
      <c r="AR39" s="26"/>
      <c r="AS39" s="26"/>
      <c r="AT39" s="26"/>
      <c r="AU39" s="26"/>
      <c r="AV39" s="26"/>
      <c r="AW39" s="26"/>
      <c r="AX39" s="61"/>
      <c r="AY39" s="81"/>
    </row>
    <row r="40" spans="1:51" ht="16.5" customHeight="1">
      <c r="A40" s="28">
        <v>4</v>
      </c>
      <c r="B40" s="53">
        <v>34</v>
      </c>
      <c r="C40" s="53"/>
      <c r="D40" s="53" t="s">
        <v>50</v>
      </c>
      <c r="E40" s="53"/>
      <c r="F40" s="53"/>
      <c r="G40" s="53"/>
      <c r="H40" s="53"/>
      <c r="I40" s="53" t="s">
        <v>126</v>
      </c>
      <c r="J40" s="26" t="s">
        <v>127</v>
      </c>
      <c r="K40" s="29" t="s">
        <v>128</v>
      </c>
      <c r="L40" s="56" t="s">
        <v>9</v>
      </c>
      <c r="M40" s="54">
        <f t="shared" si="11"/>
        <v>2</v>
      </c>
      <c r="N40" s="53"/>
      <c r="O40" s="26"/>
      <c r="P40" s="53"/>
      <c r="Q40" s="29"/>
      <c r="R40" s="81"/>
      <c r="S40" s="82"/>
      <c r="T40" s="56" t="s">
        <v>9</v>
      </c>
      <c r="U40" s="54">
        <f aca="true" t="shared" si="20" ref="U40:U53">+IF(T40=T$8,U$8,IF(T40=T$7,U$7,IF(T40=T$6,U$6,IF(T40=T$5,U$5,IF(T40=T$4,U$4,0)))))</f>
        <v>3.5</v>
      </c>
      <c r="V40" s="28" t="s">
        <v>15</v>
      </c>
      <c r="W40" s="26">
        <f t="shared" si="13"/>
        <v>2</v>
      </c>
      <c r="X40" s="26" t="s">
        <v>16</v>
      </c>
      <c r="Y40" s="26">
        <f t="shared" si="14"/>
        <v>3.5</v>
      </c>
      <c r="Z40" s="53" t="s">
        <v>118</v>
      </c>
      <c r="AA40" s="26">
        <f t="shared" si="15"/>
        <v>0</v>
      </c>
      <c r="AB40" s="53" t="s">
        <v>118</v>
      </c>
      <c r="AC40" s="26">
        <f t="shared" si="16"/>
        <v>0</v>
      </c>
      <c r="AD40" s="53" t="s">
        <v>16</v>
      </c>
      <c r="AE40" s="26">
        <f t="shared" si="17"/>
        <v>3.5</v>
      </c>
      <c r="AF40" s="81">
        <f t="shared" si="19"/>
        <v>2.0833333333333335</v>
      </c>
      <c r="AG40" s="82" t="str">
        <f t="shared" si="18"/>
        <v>BAJA</v>
      </c>
      <c r="AH40" s="28"/>
      <c r="AI40" s="26"/>
      <c r="AJ40" s="26"/>
      <c r="AK40" s="26"/>
      <c r="AL40" s="26"/>
      <c r="AM40" s="26"/>
      <c r="AN40" s="61"/>
      <c r="AO40" s="82"/>
      <c r="AP40" s="28"/>
      <c r="AQ40" s="26"/>
      <c r="AR40" s="26"/>
      <c r="AS40" s="26"/>
      <c r="AT40" s="26"/>
      <c r="AU40" s="26"/>
      <c r="AV40" s="26"/>
      <c r="AW40" s="26"/>
      <c r="AX40" s="61"/>
      <c r="AY40" s="81"/>
    </row>
    <row r="41" spans="1:51" ht="16.5" customHeight="1">
      <c r="A41" s="28">
        <v>4</v>
      </c>
      <c r="B41" s="53">
        <v>35</v>
      </c>
      <c r="C41" s="53"/>
      <c r="D41" s="53" t="s">
        <v>50</v>
      </c>
      <c r="E41" s="53" t="s">
        <v>50</v>
      </c>
      <c r="F41" s="53"/>
      <c r="G41" s="53"/>
      <c r="H41" s="53"/>
      <c r="I41" s="53" t="s">
        <v>98</v>
      </c>
      <c r="J41" s="26" t="s">
        <v>129</v>
      </c>
      <c r="K41" s="29" t="s">
        <v>130</v>
      </c>
      <c r="L41" s="56" t="s">
        <v>19</v>
      </c>
      <c r="M41" s="54">
        <f t="shared" si="11"/>
        <v>1</v>
      </c>
      <c r="N41" s="53"/>
      <c r="O41" s="26"/>
      <c r="P41" s="53"/>
      <c r="Q41" s="29"/>
      <c r="R41" s="81"/>
      <c r="S41" s="82"/>
      <c r="T41" s="56" t="s">
        <v>19</v>
      </c>
      <c r="U41" s="54">
        <f t="shared" si="20"/>
        <v>1</v>
      </c>
      <c r="V41" s="28" t="s">
        <v>11</v>
      </c>
      <c r="W41" s="26">
        <f t="shared" si="13"/>
        <v>5</v>
      </c>
      <c r="X41" s="26" t="s">
        <v>12</v>
      </c>
      <c r="Y41" s="26">
        <f t="shared" si="14"/>
        <v>5</v>
      </c>
      <c r="Z41" s="53" t="s">
        <v>8</v>
      </c>
      <c r="AA41" s="26">
        <f t="shared" si="15"/>
        <v>5</v>
      </c>
      <c r="AB41" s="53" t="s">
        <v>8</v>
      </c>
      <c r="AC41" s="26">
        <f t="shared" si="16"/>
        <v>4</v>
      </c>
      <c r="AD41" s="53" t="s">
        <v>16</v>
      </c>
      <c r="AE41" s="26">
        <f t="shared" si="17"/>
        <v>3.5</v>
      </c>
      <c r="AF41" s="81">
        <f t="shared" si="19"/>
        <v>3.9166666666666665</v>
      </c>
      <c r="AG41" s="82" t="str">
        <f t="shared" si="18"/>
        <v>ALTA</v>
      </c>
      <c r="AH41" s="28"/>
      <c r="AI41" s="26"/>
      <c r="AJ41" s="26"/>
      <c r="AK41" s="26"/>
      <c r="AL41" s="26"/>
      <c r="AM41" s="26"/>
      <c r="AN41" s="61"/>
      <c r="AO41" s="82"/>
      <c r="AP41" s="28"/>
      <c r="AQ41" s="26"/>
      <c r="AR41" s="26"/>
      <c r="AS41" s="26"/>
      <c r="AT41" s="26"/>
      <c r="AU41" s="26"/>
      <c r="AV41" s="26"/>
      <c r="AW41" s="26"/>
      <c r="AX41" s="61"/>
      <c r="AY41" s="81"/>
    </row>
    <row r="42" spans="1:51" ht="32.25" customHeight="1">
      <c r="A42" s="28">
        <v>4</v>
      </c>
      <c r="B42" s="53">
        <v>36</v>
      </c>
      <c r="C42" s="53"/>
      <c r="D42" s="53" t="s">
        <v>50</v>
      </c>
      <c r="E42" s="53" t="s">
        <v>50</v>
      </c>
      <c r="F42" s="53"/>
      <c r="G42" s="53"/>
      <c r="H42" s="53"/>
      <c r="I42" s="53" t="s">
        <v>131</v>
      </c>
      <c r="J42" s="26" t="s">
        <v>132</v>
      </c>
      <c r="K42" s="29" t="s">
        <v>133</v>
      </c>
      <c r="L42" s="56" t="s">
        <v>7</v>
      </c>
      <c r="M42" s="54">
        <f t="shared" si="11"/>
        <v>1</v>
      </c>
      <c r="N42" s="53"/>
      <c r="O42" s="26"/>
      <c r="P42" s="53"/>
      <c r="Q42" s="29"/>
      <c r="R42" s="81"/>
      <c r="S42" s="82"/>
      <c r="T42" s="56" t="s">
        <v>7</v>
      </c>
      <c r="U42" s="54">
        <f t="shared" si="20"/>
        <v>2</v>
      </c>
      <c r="V42" s="28" t="s">
        <v>16</v>
      </c>
      <c r="W42" s="26">
        <f t="shared" si="13"/>
        <v>3</v>
      </c>
      <c r="X42" s="26" t="s">
        <v>12</v>
      </c>
      <c r="Y42" s="26">
        <f t="shared" si="14"/>
        <v>5</v>
      </c>
      <c r="Z42" s="53" t="s">
        <v>8</v>
      </c>
      <c r="AA42" s="26">
        <f t="shared" si="15"/>
        <v>5</v>
      </c>
      <c r="AB42" s="53" t="s">
        <v>8</v>
      </c>
      <c r="AC42" s="26">
        <f t="shared" si="16"/>
        <v>4</v>
      </c>
      <c r="AD42" s="53" t="s">
        <v>13</v>
      </c>
      <c r="AE42" s="26">
        <f t="shared" si="17"/>
        <v>5</v>
      </c>
      <c r="AF42" s="81">
        <f t="shared" si="19"/>
        <v>4</v>
      </c>
      <c r="AG42" s="82" t="str">
        <f t="shared" si="18"/>
        <v>MUY ALTA</v>
      </c>
      <c r="AH42" s="28"/>
      <c r="AI42" s="26"/>
      <c r="AJ42" s="26"/>
      <c r="AK42" s="26"/>
      <c r="AL42" s="26"/>
      <c r="AM42" s="26"/>
      <c r="AN42" s="61"/>
      <c r="AO42" s="82"/>
      <c r="AP42" s="28"/>
      <c r="AQ42" s="26"/>
      <c r="AR42" s="26"/>
      <c r="AS42" s="26"/>
      <c r="AT42" s="26"/>
      <c r="AU42" s="26"/>
      <c r="AV42" s="26"/>
      <c r="AW42" s="26"/>
      <c r="AX42" s="61"/>
      <c r="AY42" s="81"/>
    </row>
    <row r="43" spans="1:51" ht="16.5" customHeight="1">
      <c r="A43" s="28">
        <v>4</v>
      </c>
      <c r="B43" s="53">
        <v>37</v>
      </c>
      <c r="C43" s="53"/>
      <c r="D43" s="53" t="s">
        <v>50</v>
      </c>
      <c r="E43" s="53" t="s">
        <v>50</v>
      </c>
      <c r="F43" s="53"/>
      <c r="G43" s="53"/>
      <c r="H43" s="53"/>
      <c r="I43" s="53" t="s">
        <v>126</v>
      </c>
      <c r="J43" s="26" t="s">
        <v>134</v>
      </c>
      <c r="K43" s="29" t="s">
        <v>135</v>
      </c>
      <c r="L43" s="56" t="s">
        <v>7</v>
      </c>
      <c r="M43" s="54">
        <f t="shared" si="11"/>
        <v>1</v>
      </c>
      <c r="N43" s="53"/>
      <c r="O43" s="26"/>
      <c r="P43" s="53"/>
      <c r="Q43" s="29"/>
      <c r="R43" s="81"/>
      <c r="S43" s="82"/>
      <c r="T43" s="56" t="s">
        <v>7</v>
      </c>
      <c r="U43" s="54">
        <f t="shared" si="20"/>
        <v>2</v>
      </c>
      <c r="V43" s="28" t="s">
        <v>11</v>
      </c>
      <c r="W43" s="26">
        <f t="shared" si="13"/>
        <v>5</v>
      </c>
      <c r="X43" s="26" t="s">
        <v>16</v>
      </c>
      <c r="Y43" s="26">
        <f t="shared" si="14"/>
        <v>3.5</v>
      </c>
      <c r="Z43" s="53" t="s">
        <v>20</v>
      </c>
      <c r="AA43" s="26">
        <f t="shared" si="15"/>
        <v>2</v>
      </c>
      <c r="AB43" s="53" t="s">
        <v>8</v>
      </c>
      <c r="AC43" s="26">
        <f t="shared" si="16"/>
        <v>4</v>
      </c>
      <c r="AD43" s="53" t="s">
        <v>16</v>
      </c>
      <c r="AE43" s="26">
        <f t="shared" si="17"/>
        <v>3.5</v>
      </c>
      <c r="AF43" s="81">
        <f t="shared" si="19"/>
        <v>3.3333333333333335</v>
      </c>
      <c r="AG43" s="82" t="str">
        <f t="shared" si="18"/>
        <v>MEDIA</v>
      </c>
      <c r="AH43" s="28"/>
      <c r="AI43" s="26"/>
      <c r="AJ43" s="26"/>
      <c r="AK43" s="26"/>
      <c r="AL43" s="26"/>
      <c r="AM43" s="26"/>
      <c r="AN43" s="61"/>
      <c r="AO43" s="82"/>
      <c r="AP43" s="28"/>
      <c r="AQ43" s="26"/>
      <c r="AR43" s="26"/>
      <c r="AS43" s="26"/>
      <c r="AT43" s="26"/>
      <c r="AU43" s="26"/>
      <c r="AV43" s="26"/>
      <c r="AW43" s="26"/>
      <c r="AX43" s="61"/>
      <c r="AY43" s="81"/>
    </row>
    <row r="44" spans="1:51" ht="16.5" customHeight="1">
      <c r="A44" s="28">
        <v>4</v>
      </c>
      <c r="B44" s="53">
        <v>39</v>
      </c>
      <c r="C44" s="53"/>
      <c r="D44" s="53" t="s">
        <v>50</v>
      </c>
      <c r="E44" s="53" t="s">
        <v>50</v>
      </c>
      <c r="F44" s="53"/>
      <c r="G44" s="53"/>
      <c r="H44" s="53"/>
      <c r="I44" s="53" t="s">
        <v>136</v>
      </c>
      <c r="J44" s="26" t="s">
        <v>137</v>
      </c>
      <c r="K44" s="29" t="s">
        <v>138</v>
      </c>
      <c r="L44" s="56" t="s">
        <v>7</v>
      </c>
      <c r="M44" s="54">
        <f t="shared" si="11"/>
        <v>1</v>
      </c>
      <c r="N44" s="53"/>
      <c r="O44" s="26"/>
      <c r="P44" s="53"/>
      <c r="Q44" s="29"/>
      <c r="R44" s="81"/>
      <c r="S44" s="82"/>
      <c r="T44" s="56" t="s">
        <v>7</v>
      </c>
      <c r="U44" s="54">
        <f t="shared" si="20"/>
        <v>2</v>
      </c>
      <c r="V44" s="28" t="s">
        <v>11</v>
      </c>
      <c r="W44" s="26">
        <f t="shared" si="13"/>
        <v>5</v>
      </c>
      <c r="X44" s="26" t="s">
        <v>16</v>
      </c>
      <c r="Y44" s="26">
        <f t="shared" si="14"/>
        <v>3.5</v>
      </c>
      <c r="Z44" s="53" t="s">
        <v>20</v>
      </c>
      <c r="AA44" s="26">
        <f t="shared" si="15"/>
        <v>2</v>
      </c>
      <c r="AB44" s="53" t="s">
        <v>8</v>
      </c>
      <c r="AC44" s="26">
        <f t="shared" si="16"/>
        <v>4</v>
      </c>
      <c r="AD44" s="53" t="s">
        <v>11</v>
      </c>
      <c r="AE44" s="26">
        <f t="shared" si="17"/>
        <v>1</v>
      </c>
      <c r="AF44" s="81">
        <f t="shared" si="19"/>
        <v>2.9166666666666665</v>
      </c>
      <c r="AG44" s="82" t="str">
        <f aca="true" t="shared" si="21" ref="AG44:AG56">+IF(AF44&lt;1.5,"MUY BAJA",IF(AF44&lt;2.5,"BAJA",IF(AF44&lt;3.5,"MEDIA",IF(AF44&lt;4,"ALTA",IF(AF44&lt;5,"MUY ALTA","")))))</f>
        <v>MEDIA</v>
      </c>
      <c r="AH44" s="28"/>
      <c r="AI44" s="26"/>
      <c r="AJ44" s="26"/>
      <c r="AK44" s="26"/>
      <c r="AL44" s="26"/>
      <c r="AM44" s="26"/>
      <c r="AN44" s="61"/>
      <c r="AO44" s="82"/>
      <c r="AP44" s="28"/>
      <c r="AQ44" s="26"/>
      <c r="AR44" s="26"/>
      <c r="AS44" s="26"/>
      <c r="AT44" s="26"/>
      <c r="AU44" s="26"/>
      <c r="AV44" s="26"/>
      <c r="AW44" s="26"/>
      <c r="AX44" s="61"/>
      <c r="AY44" s="81"/>
    </row>
    <row r="45" spans="1:51" ht="16.5" customHeight="1">
      <c r="A45" s="28">
        <v>4</v>
      </c>
      <c r="B45" s="53">
        <v>40</v>
      </c>
      <c r="C45" s="53"/>
      <c r="D45" s="53" t="s">
        <v>50</v>
      </c>
      <c r="E45" s="53" t="s">
        <v>50</v>
      </c>
      <c r="F45" s="53"/>
      <c r="G45" s="53"/>
      <c r="H45" s="53"/>
      <c r="I45" s="53" t="s">
        <v>139</v>
      </c>
      <c r="J45" s="26" t="s">
        <v>140</v>
      </c>
      <c r="K45" s="29" t="s">
        <v>141</v>
      </c>
      <c r="L45" s="56" t="s">
        <v>9</v>
      </c>
      <c r="M45" s="54">
        <f t="shared" si="11"/>
        <v>2</v>
      </c>
      <c r="N45" s="53"/>
      <c r="O45" s="26"/>
      <c r="P45" s="53"/>
      <c r="Q45" s="29"/>
      <c r="R45" s="81"/>
      <c r="S45" s="82"/>
      <c r="T45" s="56" t="s">
        <v>9</v>
      </c>
      <c r="U45" s="54">
        <f t="shared" si="20"/>
        <v>3.5</v>
      </c>
      <c r="V45" s="28" t="s">
        <v>11</v>
      </c>
      <c r="W45" s="26">
        <f t="shared" si="13"/>
        <v>5</v>
      </c>
      <c r="X45" s="26" t="s">
        <v>16</v>
      </c>
      <c r="Y45" s="26">
        <f t="shared" si="14"/>
        <v>3.5</v>
      </c>
      <c r="Z45" s="53" t="s">
        <v>20</v>
      </c>
      <c r="AA45" s="26">
        <f t="shared" si="15"/>
        <v>2</v>
      </c>
      <c r="AB45" s="53" t="s">
        <v>20</v>
      </c>
      <c r="AC45" s="26">
        <f t="shared" si="16"/>
        <v>2</v>
      </c>
      <c r="AD45" s="53" t="s">
        <v>16</v>
      </c>
      <c r="AE45" s="26">
        <f t="shared" si="17"/>
        <v>3.5</v>
      </c>
      <c r="AF45" s="81">
        <f aca="true" t="shared" si="22" ref="AF45:AF56">+(U45+W45+Y45+AA45+AC45+AE45)/6</f>
        <v>3.25</v>
      </c>
      <c r="AG45" s="82" t="str">
        <f t="shared" si="21"/>
        <v>MEDIA</v>
      </c>
      <c r="AH45" s="28"/>
      <c r="AI45" s="26"/>
      <c r="AJ45" s="26"/>
      <c r="AK45" s="26"/>
      <c r="AL45" s="26"/>
      <c r="AM45" s="26"/>
      <c r="AN45" s="61"/>
      <c r="AO45" s="82"/>
      <c r="AP45" s="28"/>
      <c r="AQ45" s="26"/>
      <c r="AR45" s="26"/>
      <c r="AS45" s="26"/>
      <c r="AT45" s="26"/>
      <c r="AU45" s="26"/>
      <c r="AV45" s="26"/>
      <c r="AW45" s="26"/>
      <c r="AX45" s="61"/>
      <c r="AY45" s="81"/>
    </row>
    <row r="46" spans="1:51" ht="16.5" customHeight="1">
      <c r="A46" s="28">
        <v>4</v>
      </c>
      <c r="B46" s="53">
        <v>41</v>
      </c>
      <c r="C46" s="53"/>
      <c r="D46" s="53" t="s">
        <v>50</v>
      </c>
      <c r="E46" s="53" t="s">
        <v>50</v>
      </c>
      <c r="F46" s="53"/>
      <c r="G46" s="53"/>
      <c r="H46" s="53"/>
      <c r="I46" s="53" t="s">
        <v>142</v>
      </c>
      <c r="J46" s="26" t="s">
        <v>143</v>
      </c>
      <c r="K46" s="29" t="s">
        <v>144</v>
      </c>
      <c r="L46" s="56" t="s">
        <v>7</v>
      </c>
      <c r="M46" s="54">
        <f t="shared" si="11"/>
        <v>1</v>
      </c>
      <c r="N46" s="53"/>
      <c r="O46" s="26"/>
      <c r="P46" s="53"/>
      <c r="Q46" s="29"/>
      <c r="R46" s="81"/>
      <c r="S46" s="82"/>
      <c r="T46" s="56" t="s">
        <v>7</v>
      </c>
      <c r="U46" s="54">
        <f t="shared" si="20"/>
        <v>2</v>
      </c>
      <c r="V46" s="28" t="s">
        <v>16</v>
      </c>
      <c r="W46" s="26">
        <f t="shared" si="13"/>
        <v>3</v>
      </c>
      <c r="X46" s="26" t="s">
        <v>16</v>
      </c>
      <c r="Y46" s="26">
        <f t="shared" si="14"/>
        <v>3.5</v>
      </c>
      <c r="Z46" s="53" t="s">
        <v>8</v>
      </c>
      <c r="AA46" s="26">
        <f t="shared" si="15"/>
        <v>5</v>
      </c>
      <c r="AB46" s="53" t="s">
        <v>8</v>
      </c>
      <c r="AC46" s="26">
        <f t="shared" si="16"/>
        <v>4</v>
      </c>
      <c r="AD46" s="53" t="s">
        <v>11</v>
      </c>
      <c r="AE46" s="26">
        <f t="shared" si="17"/>
        <v>1</v>
      </c>
      <c r="AF46" s="81">
        <f t="shared" si="22"/>
        <v>3.0833333333333335</v>
      </c>
      <c r="AG46" s="82" t="str">
        <f t="shared" si="21"/>
        <v>MEDIA</v>
      </c>
      <c r="AH46" s="28"/>
      <c r="AI46" s="26"/>
      <c r="AJ46" s="26"/>
      <c r="AK46" s="26"/>
      <c r="AL46" s="26"/>
      <c r="AM46" s="26"/>
      <c r="AN46" s="61"/>
      <c r="AO46" s="82"/>
      <c r="AP46" s="28"/>
      <c r="AQ46" s="26"/>
      <c r="AR46" s="26"/>
      <c r="AS46" s="26"/>
      <c r="AT46" s="26"/>
      <c r="AU46" s="26"/>
      <c r="AV46" s="26"/>
      <c r="AW46" s="26"/>
      <c r="AX46" s="61"/>
      <c r="AY46" s="81"/>
    </row>
    <row r="47" spans="1:51" ht="16.5" customHeight="1">
      <c r="A47" s="28">
        <v>4</v>
      </c>
      <c r="B47" s="53">
        <v>42</v>
      </c>
      <c r="C47" s="53"/>
      <c r="D47" s="53" t="s">
        <v>50</v>
      </c>
      <c r="E47" s="53" t="s">
        <v>50</v>
      </c>
      <c r="F47" s="53"/>
      <c r="G47" s="53"/>
      <c r="H47" s="53"/>
      <c r="I47" s="53" t="s">
        <v>145</v>
      </c>
      <c r="J47" s="26" t="s">
        <v>146</v>
      </c>
      <c r="K47" s="29" t="s">
        <v>147</v>
      </c>
      <c r="L47" s="56" t="s">
        <v>9</v>
      </c>
      <c r="M47" s="54">
        <f t="shared" si="11"/>
        <v>2</v>
      </c>
      <c r="N47" s="53"/>
      <c r="O47" s="26"/>
      <c r="P47" s="53"/>
      <c r="Q47" s="29"/>
      <c r="R47" s="81"/>
      <c r="S47" s="82"/>
      <c r="T47" s="56" t="s">
        <v>9</v>
      </c>
      <c r="U47" s="54">
        <f t="shared" si="20"/>
        <v>3.5</v>
      </c>
      <c r="V47" s="28" t="s">
        <v>16</v>
      </c>
      <c r="W47" s="26">
        <f t="shared" si="13"/>
        <v>3</v>
      </c>
      <c r="X47" s="26" t="s">
        <v>12</v>
      </c>
      <c r="Y47" s="26">
        <f t="shared" si="14"/>
        <v>5</v>
      </c>
      <c r="Z47" s="53" t="s">
        <v>16</v>
      </c>
      <c r="AA47" s="26">
        <f t="shared" si="15"/>
        <v>3.5</v>
      </c>
      <c r="AB47" s="53" t="s">
        <v>8</v>
      </c>
      <c r="AC47" s="26">
        <f t="shared" si="16"/>
        <v>4</v>
      </c>
      <c r="AD47" s="53" t="s">
        <v>16</v>
      </c>
      <c r="AE47" s="26">
        <f t="shared" si="17"/>
        <v>3.5</v>
      </c>
      <c r="AF47" s="81">
        <f>+(U47+W47+Y47+AA47+AC47+AE47)/6</f>
        <v>3.75</v>
      </c>
      <c r="AG47" s="82" t="str">
        <f t="shared" si="21"/>
        <v>ALTA</v>
      </c>
      <c r="AH47" s="28"/>
      <c r="AI47" s="26"/>
      <c r="AJ47" s="26"/>
      <c r="AK47" s="26"/>
      <c r="AL47" s="26"/>
      <c r="AM47" s="26"/>
      <c r="AN47" s="61"/>
      <c r="AO47" s="82"/>
      <c r="AP47" s="28"/>
      <c r="AQ47" s="26"/>
      <c r="AR47" s="26"/>
      <c r="AS47" s="26"/>
      <c r="AT47" s="26"/>
      <c r="AU47" s="26"/>
      <c r="AV47" s="26"/>
      <c r="AW47" s="26"/>
      <c r="AX47" s="61"/>
      <c r="AY47" s="81"/>
    </row>
    <row r="48" spans="1:51" ht="16.5" customHeight="1">
      <c r="A48" s="28">
        <v>4</v>
      </c>
      <c r="B48" s="53">
        <v>42</v>
      </c>
      <c r="C48" s="53"/>
      <c r="D48" s="53" t="s">
        <v>50</v>
      </c>
      <c r="E48" s="53" t="s">
        <v>50</v>
      </c>
      <c r="F48" s="53"/>
      <c r="G48" s="53"/>
      <c r="H48" s="53"/>
      <c r="I48" s="53" t="s">
        <v>145</v>
      </c>
      <c r="J48" s="26" t="s">
        <v>229</v>
      </c>
      <c r="K48" s="29" t="s">
        <v>147</v>
      </c>
      <c r="L48" s="56" t="s">
        <v>9</v>
      </c>
      <c r="M48" s="54">
        <f t="shared" si="11"/>
        <v>2</v>
      </c>
      <c r="N48" s="53"/>
      <c r="O48" s="26"/>
      <c r="P48" s="53"/>
      <c r="Q48" s="29"/>
      <c r="R48" s="81"/>
      <c r="S48" s="82"/>
      <c r="T48" s="56" t="s">
        <v>9</v>
      </c>
      <c r="U48" s="54">
        <f t="shared" si="20"/>
        <v>3.5</v>
      </c>
      <c r="V48" s="28" t="s">
        <v>16</v>
      </c>
      <c r="W48" s="26">
        <f t="shared" si="13"/>
        <v>3</v>
      </c>
      <c r="X48" s="26" t="s">
        <v>12</v>
      </c>
      <c r="Y48" s="26">
        <f t="shared" si="14"/>
        <v>5</v>
      </c>
      <c r="Z48" s="53" t="s">
        <v>16</v>
      </c>
      <c r="AA48" s="26">
        <f t="shared" si="15"/>
        <v>3.5</v>
      </c>
      <c r="AB48" s="53" t="s">
        <v>8</v>
      </c>
      <c r="AC48" s="26">
        <f t="shared" si="16"/>
        <v>4</v>
      </c>
      <c r="AD48" s="53" t="s">
        <v>16</v>
      </c>
      <c r="AE48" s="26">
        <f t="shared" si="17"/>
        <v>3.5</v>
      </c>
      <c r="AF48" s="81">
        <f t="shared" si="22"/>
        <v>3.75</v>
      </c>
      <c r="AG48" s="82" t="str">
        <f t="shared" si="21"/>
        <v>ALTA</v>
      </c>
      <c r="AH48" s="28"/>
      <c r="AI48" s="26"/>
      <c r="AJ48" s="26"/>
      <c r="AK48" s="26"/>
      <c r="AL48" s="26"/>
      <c r="AM48" s="26"/>
      <c r="AN48" s="61"/>
      <c r="AO48" s="82"/>
      <c r="AP48" s="28"/>
      <c r="AQ48" s="26"/>
      <c r="AR48" s="26"/>
      <c r="AS48" s="26"/>
      <c r="AT48" s="26"/>
      <c r="AU48" s="26"/>
      <c r="AV48" s="26"/>
      <c r="AW48" s="26"/>
      <c r="AX48" s="61"/>
      <c r="AY48" s="81"/>
    </row>
    <row r="49" spans="1:51" ht="16.5" customHeight="1">
      <c r="A49" s="28">
        <v>4</v>
      </c>
      <c r="B49" s="53">
        <v>45</v>
      </c>
      <c r="C49" s="53"/>
      <c r="D49" s="53" t="s">
        <v>50</v>
      </c>
      <c r="E49" s="53" t="s">
        <v>50</v>
      </c>
      <c r="F49" s="53"/>
      <c r="G49" s="53"/>
      <c r="H49" s="53"/>
      <c r="I49" s="53" t="s">
        <v>145</v>
      </c>
      <c r="J49" s="26" t="s">
        <v>149</v>
      </c>
      <c r="K49" s="29" t="s">
        <v>148</v>
      </c>
      <c r="L49" s="56" t="s">
        <v>9</v>
      </c>
      <c r="M49" s="54">
        <f t="shared" si="11"/>
        <v>2</v>
      </c>
      <c r="N49" s="53"/>
      <c r="O49" s="26"/>
      <c r="P49" s="53"/>
      <c r="Q49" s="29"/>
      <c r="R49" s="81"/>
      <c r="S49" s="82"/>
      <c r="T49" s="56" t="s">
        <v>9</v>
      </c>
      <c r="U49" s="54">
        <f t="shared" si="20"/>
        <v>3.5</v>
      </c>
      <c r="V49" s="28" t="s">
        <v>16</v>
      </c>
      <c r="W49" s="26">
        <f t="shared" si="13"/>
        <v>3</v>
      </c>
      <c r="X49" s="26" t="s">
        <v>12</v>
      </c>
      <c r="Y49" s="26">
        <f t="shared" si="14"/>
        <v>5</v>
      </c>
      <c r="Z49" s="53" t="s">
        <v>16</v>
      </c>
      <c r="AA49" s="26">
        <f t="shared" si="15"/>
        <v>3.5</v>
      </c>
      <c r="AB49" s="53" t="s">
        <v>16</v>
      </c>
      <c r="AC49" s="26">
        <f t="shared" si="16"/>
        <v>3.5</v>
      </c>
      <c r="AD49" s="53" t="s">
        <v>13</v>
      </c>
      <c r="AE49" s="26">
        <f t="shared" si="17"/>
        <v>5</v>
      </c>
      <c r="AF49" s="81">
        <f t="shared" si="22"/>
        <v>3.9166666666666665</v>
      </c>
      <c r="AG49" s="82" t="str">
        <f t="shared" si="21"/>
        <v>ALTA</v>
      </c>
      <c r="AH49" s="28"/>
      <c r="AI49" s="26"/>
      <c r="AJ49" s="26"/>
      <c r="AK49" s="26"/>
      <c r="AL49" s="26"/>
      <c r="AM49" s="26"/>
      <c r="AN49" s="61"/>
      <c r="AO49" s="82"/>
      <c r="AP49" s="28"/>
      <c r="AQ49" s="26"/>
      <c r="AR49" s="26"/>
      <c r="AS49" s="26"/>
      <c r="AT49" s="26"/>
      <c r="AU49" s="26"/>
      <c r="AV49" s="26"/>
      <c r="AW49" s="26"/>
      <c r="AX49" s="61"/>
      <c r="AY49" s="81"/>
    </row>
    <row r="50" spans="1:51" ht="16.5" customHeight="1">
      <c r="A50" s="28">
        <v>4</v>
      </c>
      <c r="B50" s="53">
        <v>46</v>
      </c>
      <c r="C50" s="53"/>
      <c r="D50" s="53" t="s">
        <v>50</v>
      </c>
      <c r="E50" s="53" t="s">
        <v>50</v>
      </c>
      <c r="F50" s="53"/>
      <c r="G50" s="53"/>
      <c r="H50" s="53"/>
      <c r="I50" s="53" t="s">
        <v>150</v>
      </c>
      <c r="J50" s="26" t="s">
        <v>151</v>
      </c>
      <c r="K50" s="29" t="s">
        <v>152</v>
      </c>
      <c r="L50" s="56" t="s">
        <v>9</v>
      </c>
      <c r="M50" s="54">
        <f t="shared" si="11"/>
        <v>2</v>
      </c>
      <c r="N50" s="53"/>
      <c r="O50" s="26"/>
      <c r="P50" s="53"/>
      <c r="Q50" s="29"/>
      <c r="R50" s="81"/>
      <c r="S50" s="82"/>
      <c r="T50" s="56" t="s">
        <v>9</v>
      </c>
      <c r="U50" s="54">
        <f t="shared" si="20"/>
        <v>3.5</v>
      </c>
      <c r="V50" s="28" t="s">
        <v>15</v>
      </c>
      <c r="W50" s="26">
        <f t="shared" si="13"/>
        <v>2</v>
      </c>
      <c r="X50" s="26" t="s">
        <v>12</v>
      </c>
      <c r="Y50" s="26">
        <f t="shared" si="14"/>
        <v>5</v>
      </c>
      <c r="Z50" s="53" t="s">
        <v>16</v>
      </c>
      <c r="AA50" s="26">
        <f t="shared" si="15"/>
        <v>3.5</v>
      </c>
      <c r="AB50" s="53" t="s">
        <v>8</v>
      </c>
      <c r="AC50" s="26">
        <f t="shared" si="16"/>
        <v>4</v>
      </c>
      <c r="AD50" s="53" t="s">
        <v>13</v>
      </c>
      <c r="AE50" s="26">
        <f t="shared" si="17"/>
        <v>5</v>
      </c>
      <c r="AF50" s="81">
        <f t="shared" si="22"/>
        <v>3.8333333333333335</v>
      </c>
      <c r="AG50" s="82" t="str">
        <f t="shared" si="21"/>
        <v>ALTA</v>
      </c>
      <c r="AH50" s="28"/>
      <c r="AI50" s="26"/>
      <c r="AJ50" s="26"/>
      <c r="AK50" s="26"/>
      <c r="AL50" s="26"/>
      <c r="AM50" s="26"/>
      <c r="AN50" s="61"/>
      <c r="AO50" s="82"/>
      <c r="AP50" s="28"/>
      <c r="AQ50" s="26"/>
      <c r="AR50" s="26"/>
      <c r="AS50" s="26"/>
      <c r="AT50" s="26"/>
      <c r="AU50" s="26"/>
      <c r="AV50" s="26"/>
      <c r="AW50" s="26"/>
      <c r="AX50" s="61"/>
      <c r="AY50" s="81"/>
    </row>
    <row r="51" spans="1:51" ht="16.5" customHeight="1">
      <c r="A51" s="28">
        <v>4</v>
      </c>
      <c r="B51" s="53">
        <v>47</v>
      </c>
      <c r="C51" s="53"/>
      <c r="D51" s="53" t="s">
        <v>50</v>
      </c>
      <c r="E51" s="53" t="s">
        <v>50</v>
      </c>
      <c r="F51" s="53"/>
      <c r="G51" s="53"/>
      <c r="H51" s="53"/>
      <c r="I51" s="53" t="s">
        <v>150</v>
      </c>
      <c r="J51" s="26" t="s">
        <v>153</v>
      </c>
      <c r="K51" s="29" t="s">
        <v>154</v>
      </c>
      <c r="L51" s="56" t="s">
        <v>9</v>
      </c>
      <c r="M51" s="54">
        <f t="shared" si="11"/>
        <v>2</v>
      </c>
      <c r="N51" s="53"/>
      <c r="O51" s="26"/>
      <c r="P51" s="53"/>
      <c r="Q51" s="29"/>
      <c r="R51" s="81"/>
      <c r="S51" s="82"/>
      <c r="T51" s="56" t="s">
        <v>9</v>
      </c>
      <c r="U51" s="54">
        <f t="shared" si="20"/>
        <v>3.5</v>
      </c>
      <c r="V51" s="28" t="s">
        <v>15</v>
      </c>
      <c r="W51" s="26">
        <f t="shared" si="13"/>
        <v>2</v>
      </c>
      <c r="X51" s="26" t="s">
        <v>12</v>
      </c>
      <c r="Y51" s="26">
        <f t="shared" si="14"/>
        <v>5</v>
      </c>
      <c r="Z51" s="53" t="s">
        <v>16</v>
      </c>
      <c r="AA51" s="26">
        <f t="shared" si="15"/>
        <v>3.5</v>
      </c>
      <c r="AB51" s="53" t="s">
        <v>8</v>
      </c>
      <c r="AC51" s="26">
        <f t="shared" si="16"/>
        <v>4</v>
      </c>
      <c r="AD51" s="53" t="s">
        <v>16</v>
      </c>
      <c r="AE51" s="26">
        <f t="shared" si="17"/>
        <v>3.5</v>
      </c>
      <c r="AF51" s="81">
        <f t="shared" si="22"/>
        <v>3.5833333333333335</v>
      </c>
      <c r="AG51" s="82" t="str">
        <f t="shared" si="21"/>
        <v>ALTA</v>
      </c>
      <c r="AH51" s="28"/>
      <c r="AI51" s="26"/>
      <c r="AJ51" s="26"/>
      <c r="AK51" s="26"/>
      <c r="AL51" s="26"/>
      <c r="AM51" s="26"/>
      <c r="AN51" s="61"/>
      <c r="AO51" s="82"/>
      <c r="AP51" s="28"/>
      <c r="AQ51" s="26"/>
      <c r="AR51" s="26"/>
      <c r="AS51" s="26"/>
      <c r="AT51" s="26"/>
      <c r="AU51" s="26"/>
      <c r="AV51" s="26"/>
      <c r="AW51" s="26"/>
      <c r="AX51" s="61"/>
      <c r="AY51" s="81"/>
    </row>
    <row r="52" spans="1:51" ht="16.5" customHeight="1">
      <c r="A52" s="28">
        <v>4</v>
      </c>
      <c r="B52" s="53">
        <v>48</v>
      </c>
      <c r="C52" s="53"/>
      <c r="D52" s="53" t="s">
        <v>50</v>
      </c>
      <c r="E52" s="53" t="s">
        <v>50</v>
      </c>
      <c r="F52" s="53"/>
      <c r="G52" s="53"/>
      <c r="H52" s="53"/>
      <c r="I52" s="53" t="s">
        <v>150</v>
      </c>
      <c r="J52" s="26" t="s">
        <v>155</v>
      </c>
      <c r="K52" s="29" t="s">
        <v>156</v>
      </c>
      <c r="L52" s="56" t="s">
        <v>9</v>
      </c>
      <c r="M52" s="54">
        <f t="shared" si="11"/>
        <v>2</v>
      </c>
      <c r="N52" s="53"/>
      <c r="O52" s="26"/>
      <c r="P52" s="53"/>
      <c r="Q52" s="29"/>
      <c r="R52" s="81"/>
      <c r="S52" s="82"/>
      <c r="T52" s="56" t="s">
        <v>9</v>
      </c>
      <c r="U52" s="54">
        <f t="shared" si="20"/>
        <v>3.5</v>
      </c>
      <c r="V52" s="28" t="s">
        <v>15</v>
      </c>
      <c r="W52" s="26">
        <f t="shared" si="13"/>
        <v>2</v>
      </c>
      <c r="X52" s="26" t="s">
        <v>12</v>
      </c>
      <c r="Y52" s="26">
        <f t="shared" si="14"/>
        <v>5</v>
      </c>
      <c r="Z52" s="53" t="s">
        <v>16</v>
      </c>
      <c r="AA52" s="26">
        <f t="shared" si="15"/>
        <v>3.5</v>
      </c>
      <c r="AB52" s="53" t="s">
        <v>8</v>
      </c>
      <c r="AC52" s="26">
        <f t="shared" si="16"/>
        <v>4</v>
      </c>
      <c r="AD52" s="53" t="s">
        <v>16</v>
      </c>
      <c r="AE52" s="26">
        <f t="shared" si="17"/>
        <v>3.5</v>
      </c>
      <c r="AF52" s="81">
        <f t="shared" si="22"/>
        <v>3.5833333333333335</v>
      </c>
      <c r="AG52" s="82" t="str">
        <f t="shared" si="21"/>
        <v>ALTA</v>
      </c>
      <c r="AH52" s="28"/>
      <c r="AI52" s="26"/>
      <c r="AJ52" s="26"/>
      <c r="AK52" s="26"/>
      <c r="AL52" s="26"/>
      <c r="AM52" s="26"/>
      <c r="AN52" s="61"/>
      <c r="AO52" s="82"/>
      <c r="AP52" s="28"/>
      <c r="AQ52" s="26"/>
      <c r="AR52" s="26"/>
      <c r="AS52" s="26"/>
      <c r="AT52" s="26"/>
      <c r="AU52" s="26"/>
      <c r="AV52" s="26"/>
      <c r="AW52" s="26"/>
      <c r="AX52" s="61"/>
      <c r="AY52" s="81"/>
    </row>
    <row r="53" spans="1:51" ht="16.5" customHeight="1">
      <c r="A53" s="28">
        <v>4</v>
      </c>
      <c r="B53" s="53">
        <v>49</v>
      </c>
      <c r="C53" s="53"/>
      <c r="D53" s="53" t="s">
        <v>50</v>
      </c>
      <c r="E53" s="53" t="s">
        <v>50</v>
      </c>
      <c r="F53" s="53"/>
      <c r="G53" s="53"/>
      <c r="H53" s="53"/>
      <c r="I53" s="53" t="s">
        <v>157</v>
      </c>
      <c r="J53" s="26" t="s">
        <v>158</v>
      </c>
      <c r="K53" s="29" t="s">
        <v>159</v>
      </c>
      <c r="L53" s="56" t="s">
        <v>9</v>
      </c>
      <c r="M53" s="54">
        <f t="shared" si="11"/>
        <v>2</v>
      </c>
      <c r="N53" s="53"/>
      <c r="O53" s="26"/>
      <c r="P53" s="53"/>
      <c r="Q53" s="29"/>
      <c r="R53" s="81"/>
      <c r="S53" s="82"/>
      <c r="T53" s="56" t="s">
        <v>9</v>
      </c>
      <c r="U53" s="54">
        <f t="shared" si="20"/>
        <v>3.5</v>
      </c>
      <c r="V53" s="28" t="s">
        <v>15</v>
      </c>
      <c r="W53" s="26">
        <f t="shared" si="13"/>
        <v>2</v>
      </c>
      <c r="X53" s="26" t="s">
        <v>12</v>
      </c>
      <c r="Y53" s="26">
        <f t="shared" si="14"/>
        <v>5</v>
      </c>
      <c r="Z53" s="53" t="s">
        <v>20</v>
      </c>
      <c r="AA53" s="26">
        <f t="shared" si="15"/>
        <v>2</v>
      </c>
      <c r="AB53" s="53" t="s">
        <v>8</v>
      </c>
      <c r="AC53" s="26">
        <f t="shared" si="16"/>
        <v>4</v>
      </c>
      <c r="AD53" s="53" t="s">
        <v>16</v>
      </c>
      <c r="AE53" s="26">
        <f t="shared" si="17"/>
        <v>3.5</v>
      </c>
      <c r="AF53" s="81">
        <f t="shared" si="22"/>
        <v>3.3333333333333335</v>
      </c>
      <c r="AG53" s="82" t="str">
        <f t="shared" si="21"/>
        <v>MEDIA</v>
      </c>
      <c r="AH53" s="28"/>
      <c r="AI53" s="26"/>
      <c r="AJ53" s="26"/>
      <c r="AK53" s="26"/>
      <c r="AL53" s="26"/>
      <c r="AM53" s="26"/>
      <c r="AN53" s="61"/>
      <c r="AO53" s="82"/>
      <c r="AP53" s="28"/>
      <c r="AQ53" s="26"/>
      <c r="AR53" s="26"/>
      <c r="AS53" s="26"/>
      <c r="AT53" s="26"/>
      <c r="AU53" s="26"/>
      <c r="AV53" s="26"/>
      <c r="AW53" s="26"/>
      <c r="AX53" s="61"/>
      <c r="AY53" s="81"/>
    </row>
    <row r="54" spans="1:51" ht="16.5" customHeight="1">
      <c r="A54" s="28">
        <v>4</v>
      </c>
      <c r="B54" s="53">
        <v>50</v>
      </c>
      <c r="C54" s="53"/>
      <c r="D54" s="53" t="s">
        <v>50</v>
      </c>
      <c r="E54" s="53" t="s">
        <v>50</v>
      </c>
      <c r="F54" s="53"/>
      <c r="G54" s="53"/>
      <c r="H54" s="53"/>
      <c r="I54" s="53" t="s">
        <v>160</v>
      </c>
      <c r="J54" s="26" t="s">
        <v>161</v>
      </c>
      <c r="K54" s="29" t="s">
        <v>162</v>
      </c>
      <c r="L54" s="56" t="s">
        <v>9</v>
      </c>
      <c r="M54" s="54">
        <f t="shared" si="11"/>
        <v>2</v>
      </c>
      <c r="N54" s="53"/>
      <c r="O54" s="26"/>
      <c r="P54" s="53"/>
      <c r="Q54" s="29"/>
      <c r="R54" s="81"/>
      <c r="S54" s="82"/>
      <c r="T54" s="56" t="s">
        <v>9</v>
      </c>
      <c r="U54" s="54">
        <f>+IF(T54=T$8,U$8,IF(T54=T$7,U$7,IF(T54=T$6,U$6,IF(T54=T$5,U$5,IF(T54=T$4,U$4,0)))))</f>
        <v>3.5</v>
      </c>
      <c r="V54" s="28" t="s">
        <v>16</v>
      </c>
      <c r="W54" s="26">
        <f t="shared" si="13"/>
        <v>3</v>
      </c>
      <c r="X54" s="26" t="s">
        <v>16</v>
      </c>
      <c r="Y54" s="26">
        <f t="shared" si="14"/>
        <v>3.5</v>
      </c>
      <c r="Z54" s="53" t="s">
        <v>20</v>
      </c>
      <c r="AA54" s="26">
        <f t="shared" si="15"/>
        <v>2</v>
      </c>
      <c r="AB54" s="53" t="s">
        <v>20</v>
      </c>
      <c r="AC54" s="26">
        <f t="shared" si="16"/>
        <v>2</v>
      </c>
      <c r="AD54" s="53" t="s">
        <v>16</v>
      </c>
      <c r="AE54" s="26">
        <f t="shared" si="17"/>
        <v>3.5</v>
      </c>
      <c r="AF54" s="81">
        <f t="shared" si="22"/>
        <v>2.9166666666666665</v>
      </c>
      <c r="AG54" s="82" t="str">
        <f t="shared" si="21"/>
        <v>MEDIA</v>
      </c>
      <c r="AH54" s="28"/>
      <c r="AI54" s="26"/>
      <c r="AJ54" s="26"/>
      <c r="AK54" s="26"/>
      <c r="AL54" s="26"/>
      <c r="AM54" s="26"/>
      <c r="AN54" s="61"/>
      <c r="AO54" s="82"/>
      <c r="AP54" s="28"/>
      <c r="AQ54" s="26"/>
      <c r="AR54" s="26"/>
      <c r="AS54" s="26"/>
      <c r="AT54" s="26"/>
      <c r="AU54" s="26"/>
      <c r="AV54" s="26"/>
      <c r="AW54" s="26"/>
      <c r="AX54" s="61"/>
      <c r="AY54" s="81"/>
    </row>
    <row r="55" spans="1:51" ht="16.5" customHeight="1">
      <c r="A55" s="28">
        <v>4</v>
      </c>
      <c r="B55" s="53">
        <v>51</v>
      </c>
      <c r="C55" s="53"/>
      <c r="D55" s="53" t="s">
        <v>50</v>
      </c>
      <c r="E55" s="53" t="s">
        <v>50</v>
      </c>
      <c r="F55" s="53"/>
      <c r="G55" s="53"/>
      <c r="H55" s="53"/>
      <c r="I55" s="53" t="s">
        <v>163</v>
      </c>
      <c r="J55" s="26" t="s">
        <v>164</v>
      </c>
      <c r="K55" s="29" t="s">
        <v>165</v>
      </c>
      <c r="L55" s="56" t="s">
        <v>7</v>
      </c>
      <c r="M55" s="54">
        <f t="shared" si="11"/>
        <v>1</v>
      </c>
      <c r="N55" s="53"/>
      <c r="O55" s="26"/>
      <c r="P55" s="53"/>
      <c r="Q55" s="29"/>
      <c r="R55" s="81"/>
      <c r="S55" s="82"/>
      <c r="T55" s="56" t="s">
        <v>7</v>
      </c>
      <c r="U55" s="54">
        <f>+IF(T55=T$8,U$8,IF(T55=T$7,U$7,IF(T55=T$6,U$6,IF(T55=T$5,U$5,IF(T55=T$4,U$4,0)))))</f>
        <v>2</v>
      </c>
      <c r="V55" s="28" t="s">
        <v>11</v>
      </c>
      <c r="W55" s="26">
        <f t="shared" si="13"/>
        <v>5</v>
      </c>
      <c r="X55" s="26" t="s">
        <v>20</v>
      </c>
      <c r="Y55" s="26">
        <f t="shared" si="14"/>
        <v>2</v>
      </c>
      <c r="Z55" s="53" t="s">
        <v>8</v>
      </c>
      <c r="AA55" s="26">
        <f t="shared" si="15"/>
        <v>5</v>
      </c>
      <c r="AB55" s="53" t="s">
        <v>8</v>
      </c>
      <c r="AC55" s="26">
        <f t="shared" si="16"/>
        <v>4</v>
      </c>
      <c r="AD55" s="53" t="s">
        <v>13</v>
      </c>
      <c r="AE55" s="26">
        <f t="shared" si="17"/>
        <v>5</v>
      </c>
      <c r="AF55" s="81">
        <f t="shared" si="22"/>
        <v>3.8333333333333335</v>
      </c>
      <c r="AG55" s="82" t="str">
        <f t="shared" si="21"/>
        <v>ALTA</v>
      </c>
      <c r="AH55" s="28"/>
      <c r="AI55" s="26"/>
      <c r="AJ55" s="26"/>
      <c r="AK55" s="26"/>
      <c r="AL55" s="26"/>
      <c r="AM55" s="26"/>
      <c r="AN55" s="61"/>
      <c r="AO55" s="82"/>
      <c r="AP55" s="28"/>
      <c r="AQ55" s="26"/>
      <c r="AR55" s="26"/>
      <c r="AS55" s="26"/>
      <c r="AT55" s="26"/>
      <c r="AU55" s="26"/>
      <c r="AV55" s="26"/>
      <c r="AW55" s="26"/>
      <c r="AX55" s="61"/>
      <c r="AY55" s="81"/>
    </row>
    <row r="56" spans="1:51" ht="16.5" customHeight="1">
      <c r="A56" s="28">
        <v>4</v>
      </c>
      <c r="B56" s="53">
        <v>52</v>
      </c>
      <c r="C56" s="53"/>
      <c r="D56" s="53" t="s">
        <v>50</v>
      </c>
      <c r="E56" s="53" t="s">
        <v>50</v>
      </c>
      <c r="F56" s="53"/>
      <c r="G56" s="53"/>
      <c r="H56" s="53"/>
      <c r="I56" s="53" t="s">
        <v>163</v>
      </c>
      <c r="J56" s="26" t="s">
        <v>166</v>
      </c>
      <c r="K56" s="29" t="s">
        <v>167</v>
      </c>
      <c r="L56" s="56" t="s">
        <v>7</v>
      </c>
      <c r="M56" s="54">
        <f t="shared" si="11"/>
        <v>1</v>
      </c>
      <c r="N56" s="53"/>
      <c r="O56" s="26"/>
      <c r="P56" s="53"/>
      <c r="Q56" s="29"/>
      <c r="R56" s="81"/>
      <c r="S56" s="82"/>
      <c r="T56" s="56" t="s">
        <v>7</v>
      </c>
      <c r="U56" s="54">
        <f>+IF(T56=T$8,U$8,IF(T56=T$7,U$7,IF(T56=T$6,U$6,IF(T56=T$5,U$5,IF(T56=T$4,U$4,0)))))</f>
        <v>2</v>
      </c>
      <c r="V56" s="28" t="s">
        <v>15</v>
      </c>
      <c r="W56" s="26">
        <f t="shared" si="13"/>
        <v>2</v>
      </c>
      <c r="X56" s="26" t="s">
        <v>20</v>
      </c>
      <c r="Y56" s="26">
        <f t="shared" si="14"/>
        <v>2</v>
      </c>
      <c r="Z56" s="53" t="s">
        <v>8</v>
      </c>
      <c r="AA56" s="26">
        <f t="shared" si="15"/>
        <v>5</v>
      </c>
      <c r="AB56" s="53" t="s">
        <v>8</v>
      </c>
      <c r="AC56" s="26">
        <f t="shared" si="16"/>
        <v>4</v>
      </c>
      <c r="AD56" s="53" t="s">
        <v>13</v>
      </c>
      <c r="AE56" s="26">
        <f t="shared" si="17"/>
        <v>5</v>
      </c>
      <c r="AF56" s="81">
        <f t="shared" si="22"/>
        <v>3.3333333333333335</v>
      </c>
      <c r="AG56" s="82" t="str">
        <f t="shared" si="21"/>
        <v>MEDIA</v>
      </c>
      <c r="AH56" s="28"/>
      <c r="AI56" s="26"/>
      <c r="AJ56" s="26"/>
      <c r="AK56" s="26"/>
      <c r="AL56" s="26"/>
      <c r="AM56" s="26"/>
      <c r="AN56" s="61"/>
      <c r="AO56" s="82"/>
      <c r="AP56" s="28"/>
      <c r="AQ56" s="26"/>
      <c r="AR56" s="26"/>
      <c r="AS56" s="26"/>
      <c r="AT56" s="26"/>
      <c r="AU56" s="26"/>
      <c r="AV56" s="26"/>
      <c r="AW56" s="26"/>
      <c r="AX56" s="61"/>
      <c r="AY56" s="81"/>
    </row>
    <row r="57" spans="1:51" ht="16.5" customHeight="1">
      <c r="A57" s="28">
        <v>4</v>
      </c>
      <c r="B57" s="53">
        <v>53</v>
      </c>
      <c r="C57" s="53" t="s">
        <v>50</v>
      </c>
      <c r="D57" s="53"/>
      <c r="E57" s="53"/>
      <c r="F57" s="53"/>
      <c r="G57" s="53"/>
      <c r="H57" s="53"/>
      <c r="I57" s="53" t="s">
        <v>119</v>
      </c>
      <c r="J57" s="26" t="s">
        <v>168</v>
      </c>
      <c r="K57" s="29" t="s">
        <v>169</v>
      </c>
      <c r="L57" s="56" t="s">
        <v>9</v>
      </c>
      <c r="M57" s="54">
        <f t="shared" si="11"/>
        <v>2</v>
      </c>
      <c r="N57" s="53" t="s">
        <v>8</v>
      </c>
      <c r="O57" s="26">
        <f>+IF(N57=N$8,O$8,IF(N57=N$7,O$7,IF(N57=N$6,O$6,IF(N57=N$5,O$5,IF(N57=N$4,O$4,0)))))</f>
        <v>4</v>
      </c>
      <c r="P57" s="53" t="s">
        <v>16</v>
      </c>
      <c r="Q57" s="29">
        <f>+IF(P57=P$8,Q$8,IF(P57=P$7,Q$7,IF(P57=P$6,Q$6,IF(P57=P$5,Q$5,IF(P57=P$4,Q$4,0)))))</f>
        <v>3</v>
      </c>
      <c r="R57" s="81">
        <f>+(M57+O57+Q57)/3</f>
        <v>3</v>
      </c>
      <c r="S57" s="82" t="str">
        <f>+IF(R57&lt;1.5,"MUY BAJA",IF(R57&lt;2.5,"BAJA",IF(R57&lt;3.5,"MEDIA",IF(R57&lt;4,"ALTA",IF(R57&lt;5,"MUY ALTA","")))))</f>
        <v>MEDIA</v>
      </c>
      <c r="T57" s="56"/>
      <c r="U57" s="54"/>
      <c r="V57" s="28"/>
      <c r="W57" s="26"/>
      <c r="X57" s="26"/>
      <c r="Y57" s="26"/>
      <c r="Z57" s="53"/>
      <c r="AA57" s="26"/>
      <c r="AB57" s="53"/>
      <c r="AC57" s="26"/>
      <c r="AD57" s="53"/>
      <c r="AE57" s="26"/>
      <c r="AF57" s="81"/>
      <c r="AG57" s="82"/>
      <c r="AH57" s="28"/>
      <c r="AI57" s="26"/>
      <c r="AJ57" s="26"/>
      <c r="AK57" s="26"/>
      <c r="AL57" s="26"/>
      <c r="AM57" s="26"/>
      <c r="AN57" s="61"/>
      <c r="AO57" s="82"/>
      <c r="AP57" s="28"/>
      <c r="AQ57" s="26"/>
      <c r="AR57" s="26"/>
      <c r="AS57" s="26"/>
      <c r="AT57" s="26"/>
      <c r="AU57" s="26"/>
      <c r="AV57" s="26"/>
      <c r="AW57" s="26"/>
      <c r="AX57" s="61"/>
      <c r="AY57" s="81"/>
    </row>
    <row r="58" spans="1:51" ht="16.5" customHeight="1">
      <c r="A58" s="28">
        <v>4</v>
      </c>
      <c r="B58" s="53">
        <v>54</v>
      </c>
      <c r="C58" s="53"/>
      <c r="D58" s="53"/>
      <c r="E58" s="53"/>
      <c r="F58" s="53"/>
      <c r="G58" s="53"/>
      <c r="H58" s="53" t="s">
        <v>50</v>
      </c>
      <c r="I58" s="53" t="s">
        <v>170</v>
      </c>
      <c r="J58" s="67" t="s">
        <v>171</v>
      </c>
      <c r="K58" s="29" t="s">
        <v>172</v>
      </c>
      <c r="L58" s="56"/>
      <c r="M58" s="54">
        <f t="shared" si="11"/>
        <v>0</v>
      </c>
      <c r="N58" s="53"/>
      <c r="O58" s="26"/>
      <c r="P58" s="53"/>
      <c r="Q58" s="29"/>
      <c r="R58" s="81"/>
      <c r="S58" s="82"/>
      <c r="T58" s="56"/>
      <c r="U58" s="54"/>
      <c r="V58" s="28"/>
      <c r="W58" s="26"/>
      <c r="X58" s="26"/>
      <c r="Y58" s="26"/>
      <c r="Z58" s="53"/>
      <c r="AA58" s="26"/>
      <c r="AB58" s="53"/>
      <c r="AC58" s="26"/>
      <c r="AD58" s="53"/>
      <c r="AE58" s="26"/>
      <c r="AF58" s="81"/>
      <c r="AG58" s="82"/>
      <c r="AH58" s="28"/>
      <c r="AI58" s="26"/>
      <c r="AJ58" s="26"/>
      <c r="AK58" s="26"/>
      <c r="AL58" s="26"/>
      <c r="AM58" s="26"/>
      <c r="AN58" s="61"/>
      <c r="AO58" s="82"/>
      <c r="AP58" s="28" t="s">
        <v>23</v>
      </c>
      <c r="AQ58" s="26">
        <f>+IF(AP58=AP$8,AQ$8,IF(AP58=AP$7,AQ$7,IF(AP58=AP$6,AQ$6,IF(AP58=AP$5,AQ$5,IF(AP58=AP$4,AQ$4,0)))))</f>
        <v>1</v>
      </c>
      <c r="AR58" s="26" t="s">
        <v>8</v>
      </c>
      <c r="AS58" s="26">
        <f>+IF(AR58=AR$8,AS$8,IF(AR58=AR$7,AS$7,IF(AR58=AR$6,AS$6,IF(AR58=AR$5,AS$5,IF(AR58=AR$4,AS$4,0)))))</f>
        <v>5</v>
      </c>
      <c r="AT58" s="26" t="s">
        <v>8</v>
      </c>
      <c r="AU58" s="26">
        <f>+IF(AT58=AT$8,AU$8,IF(AT58=AT$7,AU$7,IF(AT58=AT$6,AU$6,IF(AT58=AT$5,AU$5,IF(AT58=AT$4,AU$4,0)))))</f>
        <v>5</v>
      </c>
      <c r="AV58" s="26" t="s">
        <v>15</v>
      </c>
      <c r="AW58" s="26">
        <f>+IF(AV58=AV$8,AW$8,IF(AV58=AV$7,AW$7,IF(AV58=AV$6,AW$6,IF(AV58=AV$5,AW$5,IF(AV58=AV$4,AW$4,0)))))</f>
        <v>4</v>
      </c>
      <c r="AX58" s="61">
        <f>+(AQ58+AS58+AU58+AW58)/4</f>
        <v>3.75</v>
      </c>
      <c r="AY58" s="81" t="str">
        <f>+IF(AX58&lt;1.5,"MUY BAJA",IF(AX58&lt;2.5,"BAJA",IF(AX58&lt;3.5,"MEDIA",IF(AX58&lt;4,"ALTA",IF(AX58&lt;5,"MUY ALTA","")))))</f>
        <v>ALTA</v>
      </c>
    </row>
    <row r="59" spans="1:51" ht="16.5" customHeight="1">
      <c r="A59" s="28">
        <v>4</v>
      </c>
      <c r="B59" s="53">
        <v>55</v>
      </c>
      <c r="C59" s="53"/>
      <c r="D59" s="53"/>
      <c r="E59" s="53"/>
      <c r="F59" s="53"/>
      <c r="G59" s="53" t="s">
        <v>50</v>
      </c>
      <c r="H59" s="53"/>
      <c r="I59" s="53" t="s">
        <v>150</v>
      </c>
      <c r="J59" s="67" t="s">
        <v>173</v>
      </c>
      <c r="K59" s="29" t="s">
        <v>174</v>
      </c>
      <c r="L59" s="56"/>
      <c r="M59" s="54">
        <f t="shared" si="11"/>
        <v>0</v>
      </c>
      <c r="N59" s="53"/>
      <c r="O59" s="26"/>
      <c r="P59" s="53"/>
      <c r="Q59" s="29"/>
      <c r="R59" s="81"/>
      <c r="S59" s="82"/>
      <c r="T59" s="56"/>
      <c r="U59" s="54"/>
      <c r="V59" s="28"/>
      <c r="W59" s="26"/>
      <c r="X59" s="26"/>
      <c r="Y59" s="26"/>
      <c r="Z59" s="53"/>
      <c r="AA59" s="26"/>
      <c r="AB59" s="53"/>
      <c r="AC59" s="26"/>
      <c r="AD59" s="53"/>
      <c r="AE59" s="26"/>
      <c r="AF59" s="81"/>
      <c r="AG59" s="82"/>
      <c r="AH59" s="28" t="s">
        <v>17</v>
      </c>
      <c r="AI59" s="26">
        <f>+IF(AH59=AH$8,AI$8,IF(AH59=AH$7,AI$7,IF(AH59=AH$6,AI$6,IF(AH59=AH$5,AI$5,IF(AH59=AH$4,AI$4,0)))))</f>
        <v>4</v>
      </c>
      <c r="AJ59" s="26" t="s">
        <v>16</v>
      </c>
      <c r="AK59" s="26">
        <f>+IF(AJ59=AJ$8,AK$8,IF(AJ59=AJ$7,AK$7,IF(AJ59=AJ$6,AK$6,IF(AJ59=AJ$5,AK$5,IF(AJ59=AJ$4,AK$4,0)))))</f>
        <v>4</v>
      </c>
      <c r="AL59" s="26" t="s">
        <v>16</v>
      </c>
      <c r="AM59" s="26">
        <f>+IF(AL59=AL$8,AM$8,IF(AL59=AL$7,AM$7,IF(AL59=AL$6,AM$6,IF(AL59=AL$5,AM$5,IF(AL59=AL$4,AM$4,0)))))</f>
        <v>3.5</v>
      </c>
      <c r="AN59" s="61">
        <f>+(AI59+AK59+AM59)/3</f>
        <v>3.8333333333333335</v>
      </c>
      <c r="AO59" s="82" t="str">
        <f>+IF(AN59&lt;1.5,"MUY BAJA",IF(AN59&lt;2.5,"BAJA",IF(AN59&lt;3.5,"MEDIA",IF(AN59&lt;4,"ALTA",IF(AN59&lt;5,"MUY ALTA","")))))</f>
        <v>ALTA</v>
      </c>
      <c r="AP59" s="28"/>
      <c r="AQ59" s="26"/>
      <c r="AR59" s="26"/>
      <c r="AS59" s="26"/>
      <c r="AT59" s="26"/>
      <c r="AU59" s="26"/>
      <c r="AV59" s="26"/>
      <c r="AW59" s="26"/>
      <c r="AX59" s="61"/>
      <c r="AY59" s="81"/>
    </row>
    <row r="60" spans="1:51" ht="16.5" customHeight="1">
      <c r="A60" s="28">
        <v>4</v>
      </c>
      <c r="B60" s="53">
        <v>56</v>
      </c>
      <c r="C60" s="53"/>
      <c r="D60" s="53"/>
      <c r="E60" s="53"/>
      <c r="F60" s="53"/>
      <c r="G60" s="53" t="s">
        <v>50</v>
      </c>
      <c r="H60" s="53"/>
      <c r="I60" s="53" t="s">
        <v>175</v>
      </c>
      <c r="J60" s="67" t="s">
        <v>176</v>
      </c>
      <c r="K60" s="29" t="s">
        <v>177</v>
      </c>
      <c r="L60" s="56"/>
      <c r="M60" s="54">
        <f t="shared" si="11"/>
        <v>0</v>
      </c>
      <c r="N60" s="53"/>
      <c r="O60" s="26"/>
      <c r="P60" s="53"/>
      <c r="Q60" s="29"/>
      <c r="R60" s="81"/>
      <c r="S60" s="82"/>
      <c r="T60" s="56"/>
      <c r="U60" s="54"/>
      <c r="V60" s="28"/>
      <c r="W60" s="26"/>
      <c r="X60" s="26"/>
      <c r="Y60" s="26"/>
      <c r="Z60" s="53"/>
      <c r="AA60" s="26"/>
      <c r="AB60" s="53"/>
      <c r="AC60" s="26"/>
      <c r="AD60" s="53"/>
      <c r="AE60" s="26"/>
      <c r="AF60" s="81"/>
      <c r="AG60" s="82"/>
      <c r="AH60" s="28" t="s">
        <v>17</v>
      </c>
      <c r="AI60" s="26">
        <f>+IF(AH60=AH$8,AI$8,IF(AH60=AH$7,AI$7,IF(AH60=AH$6,AI$6,IF(AH60=AH$5,AI$5,IF(AH60=AH$4,AI$4,0)))))</f>
        <v>4</v>
      </c>
      <c r="AJ60" s="26" t="s">
        <v>15</v>
      </c>
      <c r="AK60" s="26">
        <f>+IF(AJ60=AJ$8,AK$8,IF(AJ60=AJ$7,AK$7,IF(AJ60=AJ$6,AK$6,IF(AJ60=AJ$5,AK$5,IF(AJ60=AJ$4,AK$4,0)))))</f>
        <v>2</v>
      </c>
      <c r="AL60" s="26" t="s">
        <v>20</v>
      </c>
      <c r="AM60" s="26">
        <f>+IF(AL60=AL$8,AM$8,IF(AL60=AL$7,AM$7,IF(AL60=AL$6,AM$6,IF(AL60=AL$5,AM$5,IF(AL60=AL$4,AM$4,0)))))</f>
        <v>2.5</v>
      </c>
      <c r="AN60" s="61">
        <f>+(AI60+AK60+AM60)/3</f>
        <v>2.8333333333333335</v>
      </c>
      <c r="AO60" s="82" t="str">
        <f>+IF(AN60&lt;1.5,"MUY BAJA",IF(AN60&lt;2.5,"BAJA",IF(AN60&lt;3.5,"MEDIA",IF(AN60&lt;4,"ALTA",IF(AN60&lt;5,"MUY ALTA","")))))</f>
        <v>MEDIA</v>
      </c>
      <c r="AP60" s="28"/>
      <c r="AQ60" s="26"/>
      <c r="AR60" s="26"/>
      <c r="AS60" s="26"/>
      <c r="AT60" s="26"/>
      <c r="AU60" s="26"/>
      <c r="AV60" s="26"/>
      <c r="AW60" s="26"/>
      <c r="AX60" s="61"/>
      <c r="AY60" s="81"/>
    </row>
    <row r="61" spans="1:51" ht="16.5" customHeight="1">
      <c r="A61" s="28">
        <v>5</v>
      </c>
      <c r="B61" s="53">
        <v>62</v>
      </c>
      <c r="C61" s="53"/>
      <c r="D61" s="53" t="s">
        <v>50</v>
      </c>
      <c r="E61" s="53" t="s">
        <v>50</v>
      </c>
      <c r="F61" s="53"/>
      <c r="G61" s="53"/>
      <c r="H61" s="53"/>
      <c r="I61" s="53" t="s">
        <v>175</v>
      </c>
      <c r="J61" s="26" t="s">
        <v>178</v>
      </c>
      <c r="K61" s="29" t="s">
        <v>179</v>
      </c>
      <c r="L61" s="56" t="s">
        <v>9</v>
      </c>
      <c r="M61" s="54">
        <f t="shared" si="11"/>
        <v>2</v>
      </c>
      <c r="N61" s="53"/>
      <c r="O61" s="26"/>
      <c r="P61" s="53"/>
      <c r="Q61" s="29"/>
      <c r="R61" s="81"/>
      <c r="S61" s="82"/>
      <c r="T61" s="56" t="s">
        <v>9</v>
      </c>
      <c r="U61" s="54">
        <f>+IF(T61=T$8,U$8,IF(T61=T$7,U$7,IF(T61=T$6,U$6,IF(T61=T$5,U$5,IF(T61=T$4,U$4,0)))))</f>
        <v>3.5</v>
      </c>
      <c r="V61" s="28" t="s">
        <v>15</v>
      </c>
      <c r="W61" s="26">
        <f t="shared" si="13"/>
        <v>2</v>
      </c>
      <c r="X61" s="26" t="s">
        <v>12</v>
      </c>
      <c r="Y61" s="26">
        <f t="shared" si="14"/>
        <v>5</v>
      </c>
      <c r="Z61" s="53" t="s">
        <v>16</v>
      </c>
      <c r="AA61" s="26">
        <f t="shared" si="15"/>
        <v>3.5</v>
      </c>
      <c r="AB61" s="53" t="s">
        <v>8</v>
      </c>
      <c r="AC61" s="26">
        <f t="shared" si="16"/>
        <v>4</v>
      </c>
      <c r="AD61" s="53" t="s">
        <v>16</v>
      </c>
      <c r="AE61" s="26">
        <f t="shared" si="17"/>
        <v>3.5</v>
      </c>
      <c r="AF61" s="81">
        <f aca="true" t="shared" si="23" ref="AF61:AF67">+(U61+W61+Y61+AA61+AC61+AE61)/6</f>
        <v>3.5833333333333335</v>
      </c>
      <c r="AG61" s="82" t="str">
        <f>+IF(AF61&lt;1.5,"MUY BAJA",IF(AF61&lt;2.5,"BAJA",IF(AF61&lt;3.5,"MEDIA",IF(AF61&lt;4,"ALTA",IF(AF61&lt;5,"MUY ALTA","")))))</f>
        <v>ALTA</v>
      </c>
      <c r="AH61" s="28"/>
      <c r="AI61" s="26"/>
      <c r="AJ61" s="26"/>
      <c r="AK61" s="26"/>
      <c r="AL61" s="26"/>
      <c r="AM61" s="26"/>
      <c r="AN61" s="61"/>
      <c r="AO61" s="82"/>
      <c r="AP61" s="28"/>
      <c r="AQ61" s="26"/>
      <c r="AR61" s="26"/>
      <c r="AS61" s="26"/>
      <c r="AT61" s="26"/>
      <c r="AU61" s="26"/>
      <c r="AV61" s="26"/>
      <c r="AW61" s="26"/>
      <c r="AX61" s="61"/>
      <c r="AY61" s="81"/>
    </row>
    <row r="62" spans="1:51" ht="16.5" customHeight="1">
      <c r="A62" s="28">
        <v>5</v>
      </c>
      <c r="B62" s="53">
        <v>63</v>
      </c>
      <c r="C62" s="53"/>
      <c r="D62" s="53" t="s">
        <v>50</v>
      </c>
      <c r="E62" s="53" t="s">
        <v>50</v>
      </c>
      <c r="F62" s="53"/>
      <c r="G62" s="53"/>
      <c r="H62" s="53"/>
      <c r="I62" s="53" t="s">
        <v>175</v>
      </c>
      <c r="J62" s="26" t="s">
        <v>180</v>
      </c>
      <c r="K62" s="29" t="s">
        <v>181</v>
      </c>
      <c r="L62" s="56" t="s">
        <v>9</v>
      </c>
      <c r="M62" s="54">
        <f t="shared" si="11"/>
        <v>2</v>
      </c>
      <c r="N62" s="53"/>
      <c r="O62" s="26"/>
      <c r="P62" s="53"/>
      <c r="Q62" s="29"/>
      <c r="R62" s="81"/>
      <c r="S62" s="82"/>
      <c r="T62" s="56" t="s">
        <v>9</v>
      </c>
      <c r="U62" s="54">
        <f>+IF(T62=T$8,U$8,IF(T62=T$7,U$7,IF(T62=T$6,U$6,IF(T62=T$5,U$5,IF(T62=T$4,U$4,0)))))</f>
        <v>3.5</v>
      </c>
      <c r="V62" s="28" t="s">
        <v>16</v>
      </c>
      <c r="W62" s="26">
        <f t="shared" si="13"/>
        <v>3</v>
      </c>
      <c r="X62" s="26" t="s">
        <v>16</v>
      </c>
      <c r="Y62" s="26">
        <f t="shared" si="14"/>
        <v>3.5</v>
      </c>
      <c r="Z62" s="53" t="s">
        <v>20</v>
      </c>
      <c r="AA62" s="26">
        <f t="shared" si="15"/>
        <v>2</v>
      </c>
      <c r="AB62" s="53" t="s">
        <v>8</v>
      </c>
      <c r="AC62" s="26">
        <f t="shared" si="16"/>
        <v>4</v>
      </c>
      <c r="AD62" s="53" t="s">
        <v>16</v>
      </c>
      <c r="AE62" s="26">
        <f t="shared" si="17"/>
        <v>3.5</v>
      </c>
      <c r="AF62" s="81">
        <f t="shared" si="23"/>
        <v>3.25</v>
      </c>
      <c r="AG62" s="82" t="str">
        <f>+IF(AF62&lt;1.5,"MUY BAJA",IF(AF62&lt;2.5,"BAJA",IF(AF62&lt;3.5,"MEDIA",IF(AF62&lt;4,"ALTA",IF(AF62&lt;5,"MUY ALTA","")))))</f>
        <v>MEDIA</v>
      </c>
      <c r="AH62" s="28"/>
      <c r="AI62" s="26"/>
      <c r="AJ62" s="26"/>
      <c r="AK62" s="26"/>
      <c r="AL62" s="26"/>
      <c r="AM62" s="26"/>
      <c r="AN62" s="61"/>
      <c r="AO62" s="82"/>
      <c r="AP62" s="28"/>
      <c r="AQ62" s="26"/>
      <c r="AR62" s="26"/>
      <c r="AS62" s="26"/>
      <c r="AT62" s="26"/>
      <c r="AU62" s="26"/>
      <c r="AV62" s="26"/>
      <c r="AW62" s="26"/>
      <c r="AX62" s="61"/>
      <c r="AY62" s="81"/>
    </row>
    <row r="63" spans="1:51" ht="16.5" customHeight="1">
      <c r="A63" s="28">
        <v>5</v>
      </c>
      <c r="B63" s="53">
        <v>64</v>
      </c>
      <c r="C63" s="53"/>
      <c r="D63" s="53"/>
      <c r="E63" s="53"/>
      <c r="F63" s="53"/>
      <c r="G63" s="53" t="s">
        <v>50</v>
      </c>
      <c r="H63" s="53"/>
      <c r="I63" s="53" t="s">
        <v>175</v>
      </c>
      <c r="J63" s="67" t="s">
        <v>182</v>
      </c>
      <c r="K63" s="29" t="s">
        <v>183</v>
      </c>
      <c r="L63" s="56"/>
      <c r="M63" s="54">
        <f t="shared" si="11"/>
        <v>0</v>
      </c>
      <c r="N63" s="53"/>
      <c r="O63" s="26"/>
      <c r="P63" s="53"/>
      <c r="Q63" s="29"/>
      <c r="R63" s="81"/>
      <c r="S63" s="82"/>
      <c r="T63" s="56"/>
      <c r="U63" s="54"/>
      <c r="V63" s="28"/>
      <c r="W63" s="26"/>
      <c r="X63" s="26"/>
      <c r="Y63" s="26"/>
      <c r="Z63" s="53"/>
      <c r="AA63" s="26"/>
      <c r="AB63" s="53"/>
      <c r="AC63" s="26"/>
      <c r="AD63" s="53"/>
      <c r="AE63" s="26"/>
      <c r="AF63" s="81"/>
      <c r="AG63" s="82"/>
      <c r="AH63" s="28" t="s">
        <v>22</v>
      </c>
      <c r="AI63" s="26">
        <f>+IF(AH63=AH$8,AI$8,IF(AH63=AH$7,AI$7,IF(AH63=AH$6,AI$6,IF(AH63=AH$5,AI$5,IF(AH63=AH$4,AI$4,0)))))</f>
        <v>3</v>
      </c>
      <c r="AJ63" s="26" t="s">
        <v>15</v>
      </c>
      <c r="AK63" s="26">
        <f>+IF(AJ63=AJ$8,AK$8,IF(AJ63=AJ$7,AK$7,IF(AJ63=AJ$6,AK$6,IF(AJ63=AJ$5,AK$5,IF(AJ63=AJ$4,AK$4,0)))))</f>
        <v>2</v>
      </c>
      <c r="AL63" s="26" t="s">
        <v>20</v>
      </c>
      <c r="AM63" s="26">
        <f>+IF(AL63=AL$8,AM$8,IF(AL63=AL$7,AM$7,IF(AL63=AL$6,AM$6,IF(AL63=AL$5,AM$5,IF(AL63=AL$4,AM$4,0)))))</f>
        <v>2.5</v>
      </c>
      <c r="AN63" s="61">
        <f>+(AI63+AK63+AM63)/3</f>
        <v>2.5</v>
      </c>
      <c r="AO63" s="82" t="str">
        <f>+IF(AN63&lt;1.5,"MUY BAJA",IF(AN63&lt;2.5,"BAJA",IF(AN63&lt;3.5,"MEDIA",IF(AN63&lt;4,"ALTA",IF(AN63&lt;5,"MUY ALTA","")))))</f>
        <v>MEDIA</v>
      </c>
      <c r="AP63" s="28"/>
      <c r="AQ63" s="26"/>
      <c r="AR63" s="26"/>
      <c r="AS63" s="26"/>
      <c r="AT63" s="26"/>
      <c r="AU63" s="26"/>
      <c r="AV63" s="26"/>
      <c r="AW63" s="26"/>
      <c r="AX63" s="61"/>
      <c r="AY63" s="81"/>
    </row>
    <row r="64" spans="1:51" ht="16.5" customHeight="1">
      <c r="A64" s="28">
        <v>6</v>
      </c>
      <c r="B64" s="53">
        <v>65</v>
      </c>
      <c r="C64" s="53"/>
      <c r="D64" s="53" t="s">
        <v>50</v>
      </c>
      <c r="E64" s="53" t="s">
        <v>50</v>
      </c>
      <c r="F64" s="53"/>
      <c r="G64" s="53"/>
      <c r="H64" s="53"/>
      <c r="I64" s="53" t="s">
        <v>184</v>
      </c>
      <c r="J64" s="26" t="s">
        <v>185</v>
      </c>
      <c r="K64" s="29" t="s">
        <v>186</v>
      </c>
      <c r="L64" s="56" t="s">
        <v>7</v>
      </c>
      <c r="M64" s="54">
        <f t="shared" si="11"/>
        <v>1</v>
      </c>
      <c r="N64" s="53"/>
      <c r="O64" s="26"/>
      <c r="P64" s="53"/>
      <c r="Q64" s="29"/>
      <c r="R64" s="81"/>
      <c r="S64" s="82"/>
      <c r="T64" s="56" t="s">
        <v>7</v>
      </c>
      <c r="U64" s="54">
        <f>+IF(T64=T$8,U$8,IF(T64=T$7,U$7,IF(T64=T$6,U$6,IF(T64=T$5,U$5,IF(T64=T$4,U$4,0)))))</f>
        <v>2</v>
      </c>
      <c r="V64" s="28" t="s">
        <v>11</v>
      </c>
      <c r="W64" s="26">
        <f t="shared" si="13"/>
        <v>5</v>
      </c>
      <c r="X64" s="26" t="s">
        <v>16</v>
      </c>
      <c r="Y64" s="26">
        <f t="shared" si="14"/>
        <v>3.5</v>
      </c>
      <c r="Z64" s="53" t="s">
        <v>16</v>
      </c>
      <c r="AA64" s="26">
        <f t="shared" si="15"/>
        <v>3.5</v>
      </c>
      <c r="AB64" s="53" t="s">
        <v>16</v>
      </c>
      <c r="AC64" s="26">
        <f t="shared" si="16"/>
        <v>3.5</v>
      </c>
      <c r="AD64" s="53" t="s">
        <v>11</v>
      </c>
      <c r="AE64" s="26">
        <f t="shared" si="17"/>
        <v>1</v>
      </c>
      <c r="AF64" s="81">
        <f t="shared" si="23"/>
        <v>3.0833333333333335</v>
      </c>
      <c r="AG64" s="82" t="str">
        <f>+IF(AF64&lt;1.5,"MUY BAJA",IF(AF64&lt;2.5,"BAJA",IF(AF64&lt;3.5,"MEDIA",IF(AF64&lt;4,"ALTA",IF(AF64&lt;5,"MUY ALTA","")))))</f>
        <v>MEDIA</v>
      </c>
      <c r="AH64" s="28"/>
      <c r="AI64" s="26"/>
      <c r="AJ64" s="26"/>
      <c r="AK64" s="26"/>
      <c r="AL64" s="26"/>
      <c r="AM64" s="26"/>
      <c r="AN64" s="61"/>
      <c r="AO64" s="82"/>
      <c r="AP64" s="28"/>
      <c r="AQ64" s="26"/>
      <c r="AR64" s="26"/>
      <c r="AS64" s="26"/>
      <c r="AT64" s="26"/>
      <c r="AU64" s="26"/>
      <c r="AV64" s="26"/>
      <c r="AW64" s="26"/>
      <c r="AX64" s="61"/>
      <c r="AY64" s="81"/>
    </row>
    <row r="65" spans="1:51" ht="16.5" customHeight="1">
      <c r="A65" s="28">
        <v>6</v>
      </c>
      <c r="B65" s="53">
        <v>66</v>
      </c>
      <c r="C65" s="53"/>
      <c r="D65" s="53" t="s">
        <v>50</v>
      </c>
      <c r="E65" s="53" t="s">
        <v>50</v>
      </c>
      <c r="F65" s="53"/>
      <c r="G65" s="53"/>
      <c r="H65" s="53"/>
      <c r="I65" s="53" t="s">
        <v>184</v>
      </c>
      <c r="J65" s="26" t="s">
        <v>187</v>
      </c>
      <c r="K65" s="29" t="s">
        <v>188</v>
      </c>
      <c r="L65" s="56" t="s">
        <v>9</v>
      </c>
      <c r="M65" s="54">
        <f t="shared" si="11"/>
        <v>2</v>
      </c>
      <c r="N65" s="53"/>
      <c r="O65" s="26"/>
      <c r="P65" s="53"/>
      <c r="Q65" s="29"/>
      <c r="R65" s="81"/>
      <c r="S65" s="82"/>
      <c r="T65" s="56" t="s">
        <v>9</v>
      </c>
      <c r="U65" s="54">
        <f>+IF(T65=T$8,U$8,IF(T65=T$7,U$7,IF(T65=T$6,U$6,IF(T65=T$5,U$5,IF(T65=T$4,U$4,0)))))</f>
        <v>3.5</v>
      </c>
      <c r="V65" s="28" t="s">
        <v>11</v>
      </c>
      <c r="W65" s="26">
        <f t="shared" si="13"/>
        <v>5</v>
      </c>
      <c r="X65" s="26" t="s">
        <v>12</v>
      </c>
      <c r="Y65" s="26">
        <f t="shared" si="14"/>
        <v>5</v>
      </c>
      <c r="Z65" s="53" t="s">
        <v>20</v>
      </c>
      <c r="AA65" s="26">
        <f t="shared" si="15"/>
        <v>2</v>
      </c>
      <c r="AB65" s="53" t="s">
        <v>8</v>
      </c>
      <c r="AC65" s="26">
        <f t="shared" si="16"/>
        <v>4</v>
      </c>
      <c r="AD65" s="53" t="s">
        <v>16</v>
      </c>
      <c r="AE65" s="26">
        <f t="shared" si="17"/>
        <v>3.5</v>
      </c>
      <c r="AF65" s="81">
        <f t="shared" si="23"/>
        <v>3.8333333333333335</v>
      </c>
      <c r="AG65" s="82" t="str">
        <f>+IF(AF65&lt;1.5,"MUY BAJA",IF(AF65&lt;2.5,"BAJA",IF(AF65&lt;3.5,"MEDIA",IF(AF65&lt;4,"ALTA",IF(AF65&lt;5,"MUY ALTA","")))))</f>
        <v>ALTA</v>
      </c>
      <c r="AH65" s="28"/>
      <c r="AI65" s="26"/>
      <c r="AJ65" s="26"/>
      <c r="AK65" s="26"/>
      <c r="AL65" s="26"/>
      <c r="AM65" s="26"/>
      <c r="AN65" s="61"/>
      <c r="AO65" s="82"/>
      <c r="AP65" s="28"/>
      <c r="AQ65" s="26"/>
      <c r="AR65" s="26"/>
      <c r="AS65" s="26"/>
      <c r="AT65" s="26"/>
      <c r="AU65" s="26"/>
      <c r="AV65" s="26"/>
      <c r="AW65" s="26"/>
      <c r="AX65" s="61"/>
      <c r="AY65" s="81"/>
    </row>
    <row r="66" spans="1:51" ht="16.5" customHeight="1">
      <c r="A66" s="28">
        <v>6</v>
      </c>
      <c r="B66" s="53">
        <v>67</v>
      </c>
      <c r="C66" s="53"/>
      <c r="D66" s="53" t="s">
        <v>50</v>
      </c>
      <c r="E66" s="53" t="s">
        <v>50</v>
      </c>
      <c r="F66" s="53"/>
      <c r="G66" s="53"/>
      <c r="H66" s="53"/>
      <c r="I66" s="53" t="s">
        <v>189</v>
      </c>
      <c r="J66" s="26" t="s">
        <v>190</v>
      </c>
      <c r="K66" s="29" t="s">
        <v>191</v>
      </c>
      <c r="L66" s="56" t="s">
        <v>9</v>
      </c>
      <c r="M66" s="54">
        <f t="shared" si="11"/>
        <v>2</v>
      </c>
      <c r="N66" s="53"/>
      <c r="O66" s="26"/>
      <c r="P66" s="53"/>
      <c r="Q66" s="29"/>
      <c r="R66" s="81"/>
      <c r="S66" s="82"/>
      <c r="T66" s="56" t="s">
        <v>9</v>
      </c>
      <c r="U66" s="54">
        <f>+IF(T66=T$8,U$8,IF(T66=T$7,U$7,IF(T66=T$6,U$6,IF(T66=T$5,U$5,IF(T66=T$4,U$4,0)))))</f>
        <v>3.5</v>
      </c>
      <c r="V66" s="28" t="s">
        <v>16</v>
      </c>
      <c r="W66" s="26">
        <f t="shared" si="13"/>
        <v>3</v>
      </c>
      <c r="X66" s="26" t="s">
        <v>12</v>
      </c>
      <c r="Y66" s="26">
        <f t="shared" si="14"/>
        <v>5</v>
      </c>
      <c r="Z66" s="53" t="s">
        <v>20</v>
      </c>
      <c r="AA66" s="26">
        <f t="shared" si="15"/>
        <v>2</v>
      </c>
      <c r="AB66" s="53" t="s">
        <v>20</v>
      </c>
      <c r="AC66" s="26">
        <f t="shared" si="16"/>
        <v>2</v>
      </c>
      <c r="AD66" s="53" t="s">
        <v>13</v>
      </c>
      <c r="AE66" s="26">
        <f t="shared" si="17"/>
        <v>5</v>
      </c>
      <c r="AF66" s="81">
        <f t="shared" si="23"/>
        <v>3.4166666666666665</v>
      </c>
      <c r="AG66" s="82" t="str">
        <f>+IF(AF66&lt;1.5,"MUY BAJA",IF(AF66&lt;2.5,"BAJA",IF(AF66&lt;3.5,"MEDIA",IF(AF66&lt;4,"ALTA",IF(AF66&lt;5,"MUY ALTA","")))))</f>
        <v>MEDIA</v>
      </c>
      <c r="AH66" s="28"/>
      <c r="AI66" s="26"/>
      <c r="AJ66" s="26"/>
      <c r="AK66" s="26"/>
      <c r="AL66" s="26"/>
      <c r="AM66" s="26"/>
      <c r="AN66" s="61"/>
      <c r="AO66" s="82"/>
      <c r="AP66" s="28"/>
      <c r="AQ66" s="26"/>
      <c r="AR66" s="26"/>
      <c r="AS66" s="26"/>
      <c r="AT66" s="26"/>
      <c r="AU66" s="26"/>
      <c r="AV66" s="26"/>
      <c r="AW66" s="26"/>
      <c r="AX66" s="61"/>
      <c r="AY66" s="81"/>
    </row>
    <row r="67" spans="1:51" ht="16.5" customHeight="1">
      <c r="A67" s="28">
        <v>6</v>
      </c>
      <c r="B67" s="53">
        <v>68</v>
      </c>
      <c r="C67" s="53"/>
      <c r="D67" s="53" t="s">
        <v>50</v>
      </c>
      <c r="E67" s="53" t="s">
        <v>50</v>
      </c>
      <c r="F67" s="53"/>
      <c r="G67" s="53"/>
      <c r="H67" s="53"/>
      <c r="I67" s="53" t="s">
        <v>184</v>
      </c>
      <c r="J67" s="26" t="s">
        <v>192</v>
      </c>
      <c r="K67" s="29" t="s">
        <v>193</v>
      </c>
      <c r="L67" s="56"/>
      <c r="M67" s="54">
        <f aca="true" t="shared" si="24" ref="M67:M72">+IF(L67=L$8,M$8,IF(L67=L$7,M$7,IF(L67=L$6,M$6,IF(L67=L$5,M$5,IF(L67=L$4,M$4,0)))))</f>
        <v>0</v>
      </c>
      <c r="N67" s="53"/>
      <c r="O67" s="26"/>
      <c r="P67" s="53"/>
      <c r="Q67" s="29"/>
      <c r="R67" s="81"/>
      <c r="S67" s="82"/>
      <c r="T67" s="56" t="s">
        <v>7</v>
      </c>
      <c r="U67" s="54">
        <f>+IF(T67=T$8,U$8,IF(T67=T$7,U$7,IF(T67=T$6,U$6,IF(T67=T$5,U$5,IF(T67=T$4,U$4,0)))))</f>
        <v>2</v>
      </c>
      <c r="V67" s="28" t="s">
        <v>16</v>
      </c>
      <c r="W67" s="26">
        <f>+IF(V67=V$8,W$8,IF(V67=V$7,W$7,IF(V67=V$6,W$6,IF(V67=V$5,W$5,IF(V67=V$4,W$4,0)))))</f>
        <v>3</v>
      </c>
      <c r="X67" s="26" t="s">
        <v>16</v>
      </c>
      <c r="Y67" s="26">
        <f>+IF(X67=X$8,Y$8,IF(X67=X$7,Y$7,IF(X67=X$6,Y$6,IF(X67=X$5,Y$5,IF(X67=X$4,Y$4,0)))))</f>
        <v>3.5</v>
      </c>
      <c r="Z67" s="53" t="s">
        <v>20</v>
      </c>
      <c r="AA67" s="26">
        <f>+IF(Z67=Z$8,AA$8,IF(Z67=Z$7,AA$7,IF(Z67=Z$6,AA$6,IF(Z67=Z$5,AA$5,IF(Z67=Z$4,AA$4,0)))))</f>
        <v>2</v>
      </c>
      <c r="AB67" s="53" t="s">
        <v>16</v>
      </c>
      <c r="AC67" s="26">
        <f>+IF(AB67=AB$8,AC$8,IF(AB67=AB$7,AC$7,IF(AB67=AB$6,AC$6,IF(AB67=AB$5,AC$5,IF(AB67=AB$4,AC$4,0)))))</f>
        <v>3.5</v>
      </c>
      <c r="AD67" s="53" t="s">
        <v>16</v>
      </c>
      <c r="AE67" s="26">
        <f>+IF(AD67=AD$8,AE$8,IF(AD67=AD$7,AE$7,IF(AD67=AD$6,AE$6,IF(AD67=AD$5,AE$5,IF(AD67=AD$4,AE$4,0)))))</f>
        <v>3.5</v>
      </c>
      <c r="AF67" s="81">
        <f t="shared" si="23"/>
        <v>2.9166666666666665</v>
      </c>
      <c r="AG67" s="82" t="str">
        <f>+IF(AF67&lt;1.5,"MUY BAJA",IF(AF67&lt;2.5,"BAJA",IF(AF67&lt;3.5,"MEDIA",IF(AF67&lt;4,"ALTA",IF(AF67&lt;5,"MUY ALTA","")))))</f>
        <v>MEDIA</v>
      </c>
      <c r="AH67" s="28"/>
      <c r="AI67" s="26"/>
      <c r="AJ67" s="26"/>
      <c r="AK67" s="26"/>
      <c r="AL67" s="26"/>
      <c r="AM67" s="26"/>
      <c r="AN67" s="61"/>
      <c r="AO67" s="82"/>
      <c r="AP67" s="28"/>
      <c r="AQ67" s="26"/>
      <c r="AR67" s="26"/>
      <c r="AS67" s="26"/>
      <c r="AT67" s="26"/>
      <c r="AU67" s="26"/>
      <c r="AV67" s="26"/>
      <c r="AW67" s="26"/>
      <c r="AX67" s="61"/>
      <c r="AY67" s="81"/>
    </row>
    <row r="68" spans="1:51" ht="64.5" customHeight="1">
      <c r="A68" s="28">
        <v>6</v>
      </c>
      <c r="B68" s="53">
        <v>70</v>
      </c>
      <c r="C68" s="53" t="s">
        <v>50</v>
      </c>
      <c r="D68" s="53"/>
      <c r="E68" s="53" t="s">
        <v>50</v>
      </c>
      <c r="F68" s="53"/>
      <c r="G68" s="53"/>
      <c r="H68" s="53"/>
      <c r="I68" s="53" t="s">
        <v>194</v>
      </c>
      <c r="J68" s="26" t="s">
        <v>195</v>
      </c>
      <c r="K68" s="29" t="s">
        <v>196</v>
      </c>
      <c r="L68" s="56" t="s">
        <v>5</v>
      </c>
      <c r="M68" s="54">
        <f t="shared" si="24"/>
        <v>5</v>
      </c>
      <c r="N68" s="53" t="s">
        <v>20</v>
      </c>
      <c r="O68" s="26">
        <f>+IF(N68=N$8,O$8,IF(N68=N$7,O$7,IF(N68=N$6,O$6,IF(N68=N$5,O$5,IF(N68=N$4,O$4,0)))))</f>
        <v>1</v>
      </c>
      <c r="P68" s="53" t="s">
        <v>21</v>
      </c>
      <c r="Q68" s="29">
        <f>+IF(P68=P$8,Q$8,IF(P68=P$7,Q$7,IF(P68=P$6,Q$6,IF(P68=P$5,Q$5,IF(P68=P$4,Q$4,0)))))</f>
        <v>1</v>
      </c>
      <c r="R68" s="81">
        <f>+(M68+O68+Q68)/3</f>
        <v>2.3333333333333335</v>
      </c>
      <c r="S68" s="82" t="str">
        <f>+IF(R68&lt;1.5,"MUY BAJA",IF(R68&lt;2.5,"BAJA",IF(R68&lt;3.5,"MEDIA",IF(R68&lt;4.5,"ALTA",IF(R68&lt;5,"MUY ALTA","")))))</f>
        <v>BAJA</v>
      </c>
      <c r="T68" s="56"/>
      <c r="U68" s="54"/>
      <c r="V68" s="28"/>
      <c r="W68" s="26"/>
      <c r="X68" s="26"/>
      <c r="Y68" s="26"/>
      <c r="Z68" s="53"/>
      <c r="AA68" s="26"/>
      <c r="AB68" s="53"/>
      <c r="AC68" s="26"/>
      <c r="AD68" s="53"/>
      <c r="AE68" s="26"/>
      <c r="AF68" s="81"/>
      <c r="AG68" s="82"/>
      <c r="AH68" s="28"/>
      <c r="AI68" s="26"/>
      <c r="AJ68" s="26"/>
      <c r="AK68" s="26"/>
      <c r="AL68" s="26"/>
      <c r="AM68" s="26"/>
      <c r="AN68" s="61"/>
      <c r="AO68" s="82"/>
      <c r="AP68" s="28"/>
      <c r="AQ68" s="26"/>
      <c r="AR68" s="26"/>
      <c r="AS68" s="26"/>
      <c r="AT68" s="26"/>
      <c r="AU68" s="26"/>
      <c r="AV68" s="26"/>
      <c r="AW68" s="26"/>
      <c r="AX68" s="61"/>
      <c r="AY68" s="81"/>
    </row>
    <row r="69" spans="1:51" ht="16.5" customHeight="1">
      <c r="A69" s="28">
        <v>7</v>
      </c>
      <c r="B69" s="53">
        <v>71</v>
      </c>
      <c r="C69" s="53" t="s">
        <v>50</v>
      </c>
      <c r="D69" s="53"/>
      <c r="E69" s="53" t="s">
        <v>50</v>
      </c>
      <c r="F69" s="53"/>
      <c r="G69" s="53"/>
      <c r="H69" s="53"/>
      <c r="I69" s="53" t="s">
        <v>197</v>
      </c>
      <c r="J69" s="26" t="s">
        <v>198</v>
      </c>
      <c r="K69" s="29" t="s">
        <v>199</v>
      </c>
      <c r="L69" s="56" t="s">
        <v>5</v>
      </c>
      <c r="M69" s="54">
        <f t="shared" si="24"/>
        <v>5</v>
      </c>
      <c r="N69" s="53" t="s">
        <v>16</v>
      </c>
      <c r="O69" s="26">
        <f>+IF(N69=N$8,O$8,IF(N69=N$7,O$7,IF(N69=N$6,O$6,IF(N69=N$5,O$5,IF(N69=N$4,O$4,0)))))</f>
        <v>3</v>
      </c>
      <c r="P69" s="53" t="s">
        <v>21</v>
      </c>
      <c r="Q69" s="29">
        <f>+IF(P69=P$8,Q$8,IF(P69=P$7,Q$7,IF(P69=P$6,Q$6,IF(P69=P$5,Q$5,IF(P69=P$4,Q$4,0)))))</f>
        <v>1</v>
      </c>
      <c r="R69" s="81">
        <f>+(M69+O69+Q69)/3</f>
        <v>3</v>
      </c>
      <c r="S69" s="82" t="str">
        <f>+IF(R69&lt;1.5,"MUY BAJA",IF(R69&lt;2.5,"BAJA",IF(R69&lt;3.5,"MEDIA",IF(R69&lt;4.5,"ALTA",IF(R69&lt;5,"MUY ALTA","")))))</f>
        <v>MEDIA</v>
      </c>
      <c r="T69" s="56"/>
      <c r="U69" s="54"/>
      <c r="V69" s="28"/>
      <c r="W69" s="26"/>
      <c r="X69" s="26"/>
      <c r="Y69" s="26"/>
      <c r="Z69" s="53"/>
      <c r="AA69" s="26"/>
      <c r="AB69" s="53"/>
      <c r="AC69" s="26"/>
      <c r="AD69" s="53"/>
      <c r="AE69" s="26"/>
      <c r="AF69" s="81"/>
      <c r="AG69" s="82"/>
      <c r="AH69" s="28"/>
      <c r="AI69" s="26"/>
      <c r="AJ69" s="26"/>
      <c r="AK69" s="26"/>
      <c r="AL69" s="26"/>
      <c r="AM69" s="26"/>
      <c r="AN69" s="61"/>
      <c r="AO69" s="82"/>
      <c r="AP69" s="28"/>
      <c r="AQ69" s="26"/>
      <c r="AR69" s="26"/>
      <c r="AS69" s="26"/>
      <c r="AT69" s="26"/>
      <c r="AU69" s="26"/>
      <c r="AV69" s="26"/>
      <c r="AW69" s="26"/>
      <c r="AX69" s="61"/>
      <c r="AY69" s="81"/>
    </row>
    <row r="70" spans="1:51" ht="16.5" customHeight="1">
      <c r="A70" s="28">
        <v>7</v>
      </c>
      <c r="B70" s="53">
        <v>72</v>
      </c>
      <c r="C70" s="53" t="s">
        <v>50</v>
      </c>
      <c r="D70" s="53"/>
      <c r="E70" s="53" t="s">
        <v>50</v>
      </c>
      <c r="F70" s="53"/>
      <c r="G70" s="53"/>
      <c r="H70" s="53"/>
      <c r="I70" s="53" t="s">
        <v>197</v>
      </c>
      <c r="J70" s="26" t="s">
        <v>200</v>
      </c>
      <c r="K70" s="29" t="s">
        <v>201</v>
      </c>
      <c r="L70" s="56" t="s">
        <v>5</v>
      </c>
      <c r="M70" s="54">
        <f t="shared" si="24"/>
        <v>5</v>
      </c>
      <c r="N70" s="53" t="s">
        <v>16</v>
      </c>
      <c r="O70" s="26">
        <f>+IF(N70=N$8,O$8,IF(N70=N$7,O$7,IF(N70=N$6,O$6,IF(N70=N$5,O$5,IF(N70=N$4,O$4,0)))))</f>
        <v>3</v>
      </c>
      <c r="P70" s="53" t="s">
        <v>10</v>
      </c>
      <c r="Q70" s="29">
        <f>+IF(P70=P$8,Q$8,IF(P70=P$7,Q$7,IF(P70=P$6,Q$6,IF(P70=P$5,Q$5,IF(P70=P$4,Q$4,0)))))</f>
        <v>4</v>
      </c>
      <c r="R70" s="81">
        <f>+(M70+O70+Q70)/3</f>
        <v>4</v>
      </c>
      <c r="S70" s="82" t="str">
        <f>+IF(R70&lt;1.5,"MUY BAJA",IF(R70&lt;2.5,"BAJA",IF(R70&lt;3.5,"MEDIA",IF(R70&lt;4.5,"ALTA",IF(R70&lt;5,"MUY ALTA","")))))</f>
        <v>ALTA</v>
      </c>
      <c r="T70" s="56"/>
      <c r="U70" s="54"/>
      <c r="V70" s="28"/>
      <c r="W70" s="26"/>
      <c r="X70" s="26"/>
      <c r="Y70" s="26"/>
      <c r="Z70" s="53"/>
      <c r="AA70" s="26"/>
      <c r="AB70" s="53"/>
      <c r="AC70" s="26"/>
      <c r="AD70" s="53"/>
      <c r="AE70" s="26"/>
      <c r="AF70" s="81"/>
      <c r="AG70" s="82"/>
      <c r="AH70" s="28"/>
      <c r="AI70" s="26"/>
      <c r="AJ70" s="26"/>
      <c r="AK70" s="26"/>
      <c r="AL70" s="26"/>
      <c r="AM70" s="26"/>
      <c r="AN70" s="61"/>
      <c r="AO70" s="82"/>
      <c r="AP70" s="28"/>
      <c r="AQ70" s="26"/>
      <c r="AR70" s="26"/>
      <c r="AS70" s="26"/>
      <c r="AT70" s="26"/>
      <c r="AU70" s="26"/>
      <c r="AV70" s="26"/>
      <c r="AW70" s="26"/>
      <c r="AX70" s="61"/>
      <c r="AY70" s="81"/>
    </row>
    <row r="71" spans="1:51" ht="16.5" customHeight="1">
      <c r="A71" s="28">
        <v>7</v>
      </c>
      <c r="B71" s="53">
        <v>73</v>
      </c>
      <c r="C71" s="53" t="s">
        <v>50</v>
      </c>
      <c r="D71" s="53"/>
      <c r="E71" s="53" t="s">
        <v>50</v>
      </c>
      <c r="F71" s="53"/>
      <c r="G71" s="53"/>
      <c r="H71" s="53"/>
      <c r="I71" s="53" t="s">
        <v>197</v>
      </c>
      <c r="J71" s="26" t="s">
        <v>230</v>
      </c>
      <c r="K71" s="29" t="s">
        <v>202</v>
      </c>
      <c r="L71" s="56" t="s">
        <v>5</v>
      </c>
      <c r="M71" s="54">
        <f t="shared" si="24"/>
        <v>5</v>
      </c>
      <c r="N71" s="53" t="s">
        <v>8</v>
      </c>
      <c r="O71" s="26">
        <f>+IF(N71=N$8,O$8,IF(N71=N$7,O$7,IF(N71=N$6,O$6,IF(N71=N$5,O$5,IF(N71=N$4,O$4,0)))))</f>
        <v>4</v>
      </c>
      <c r="P71" s="53" t="s">
        <v>10</v>
      </c>
      <c r="Q71" s="29">
        <f>+IF(P71=P$8,Q$8,IF(P71=P$7,Q$7,IF(P71=P$6,Q$6,IF(P71=P$5,Q$5,IF(P71=P$4,Q$4,0)))))</f>
        <v>4</v>
      </c>
      <c r="R71" s="81">
        <f>+(M71+O71+Q71)/3</f>
        <v>4.333333333333333</v>
      </c>
      <c r="S71" s="82" t="str">
        <f>+IF(R71&lt;1.5,"MUY BAJA",IF(R71&lt;2.5,"BAJA",IF(R71&lt;3.5,"MEDIA",IF(R71&lt;4.5,"ALTA",IF(R71&lt;5,"MUY ALTA","")))))</f>
        <v>ALTA</v>
      </c>
      <c r="T71" s="56"/>
      <c r="U71" s="54"/>
      <c r="V71" s="28"/>
      <c r="W71" s="26"/>
      <c r="X71" s="26"/>
      <c r="Y71" s="26"/>
      <c r="Z71" s="53"/>
      <c r="AA71" s="26"/>
      <c r="AB71" s="53"/>
      <c r="AC71" s="26"/>
      <c r="AD71" s="53"/>
      <c r="AE71" s="26"/>
      <c r="AF71" s="81"/>
      <c r="AG71" s="82"/>
      <c r="AH71" s="28"/>
      <c r="AI71" s="26"/>
      <c r="AJ71" s="26"/>
      <c r="AK71" s="26"/>
      <c r="AL71" s="26"/>
      <c r="AM71" s="26"/>
      <c r="AN71" s="61"/>
      <c r="AO71" s="82"/>
      <c r="AP71" s="28"/>
      <c r="AQ71" s="26"/>
      <c r="AR71" s="26"/>
      <c r="AS71" s="26"/>
      <c r="AT71" s="26"/>
      <c r="AU71" s="26"/>
      <c r="AV71" s="26"/>
      <c r="AW71" s="26"/>
      <c r="AX71" s="61"/>
      <c r="AY71" s="81"/>
    </row>
    <row r="72" spans="1:51" ht="16.5" customHeight="1" thickBot="1">
      <c r="A72" s="28">
        <v>7</v>
      </c>
      <c r="B72" s="53">
        <v>74</v>
      </c>
      <c r="C72" s="53" t="s">
        <v>50</v>
      </c>
      <c r="D72" s="53"/>
      <c r="E72" s="53" t="s">
        <v>50</v>
      </c>
      <c r="F72" s="53"/>
      <c r="G72" s="53"/>
      <c r="H72" s="53"/>
      <c r="I72" s="53"/>
      <c r="J72" s="26" t="s">
        <v>203</v>
      </c>
      <c r="K72" s="29" t="s">
        <v>204</v>
      </c>
      <c r="L72" s="56" t="s">
        <v>5</v>
      </c>
      <c r="M72" s="54">
        <f t="shared" si="24"/>
        <v>5</v>
      </c>
      <c r="N72" s="53" t="s">
        <v>8</v>
      </c>
      <c r="O72" s="26">
        <f>+IF(N72=N$8,O$8,IF(N72=N$7,O$7,IF(N72=N$6,O$6,IF(N72=N$5,O$5,IF(N72=N$4,O$4,0)))))</f>
        <v>4</v>
      </c>
      <c r="P72" s="53" t="s">
        <v>21</v>
      </c>
      <c r="Q72" s="29">
        <f>+IF(P72=P$8,Q$8,IF(P72=P$7,Q$7,IF(P72=P$6,Q$6,IF(P72=P$5,Q$5,IF(P72=P$4,Q$4,0)))))</f>
        <v>1</v>
      </c>
      <c r="R72" s="81">
        <f>+(M72+O72+Q72)/3</f>
        <v>3.3333333333333335</v>
      </c>
      <c r="S72" s="82" t="str">
        <f>+IF(R72&lt;1.5,"MUY BAJA",IF(R72&lt;2.5,"BAJA",IF(R72&lt;3.5,"MEDIA",IF(R72&lt;4.5,"ALTA",IF(R72&lt;5,"MUY ALTA","")))))</f>
        <v>MEDIA</v>
      </c>
      <c r="T72" s="56"/>
      <c r="U72" s="54"/>
      <c r="V72" s="28"/>
      <c r="W72" s="26"/>
      <c r="X72" s="26"/>
      <c r="Y72" s="26"/>
      <c r="Z72" s="53"/>
      <c r="AA72" s="26"/>
      <c r="AB72" s="53"/>
      <c r="AC72" s="26"/>
      <c r="AD72" s="53"/>
      <c r="AE72" s="26"/>
      <c r="AF72" s="81"/>
      <c r="AG72" s="82"/>
      <c r="AH72" s="28"/>
      <c r="AI72" s="26"/>
      <c r="AJ72" s="26"/>
      <c r="AK72" s="26"/>
      <c r="AL72" s="26"/>
      <c r="AM72" s="26"/>
      <c r="AN72" s="61"/>
      <c r="AO72" s="82"/>
      <c r="AP72" s="30"/>
      <c r="AQ72" s="31"/>
      <c r="AR72" s="31"/>
      <c r="AS72" s="31"/>
      <c r="AT72" s="31"/>
      <c r="AU72" s="31"/>
      <c r="AV72" s="31"/>
      <c r="AW72" s="31"/>
      <c r="AX72" s="85"/>
      <c r="AY72" s="86"/>
    </row>
  </sheetData>
  <mergeCells count="4">
    <mergeCell ref="I1:K1"/>
    <mergeCell ref="I2:K2"/>
    <mergeCell ref="I4:K4"/>
    <mergeCell ref="I3:K3"/>
  </mergeCells>
  <printOptions/>
  <pageMargins left="0.5905511811023623" right="0.5905511811023623" top="0.5905511811023623" bottom="0.3937007874015748" header="0" footer="0"/>
  <pageSetup horizontalDpi="300" verticalDpi="300" orientation="portrait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6" sqref="A6"/>
    </sheetView>
  </sheetViews>
  <sheetFormatPr defaultColWidth="11.421875" defaultRowHeight="12.75"/>
  <cols>
    <col min="1" max="1" width="9.140625" style="1" customWidth="1"/>
    <col min="2" max="2" width="30.28125" style="0" customWidth="1"/>
    <col min="3" max="3" width="41.00390625" style="0" customWidth="1"/>
    <col min="4" max="15" width="7.8515625" style="1" customWidth="1"/>
    <col min="16" max="16384" width="9.140625" style="0" customWidth="1"/>
  </cols>
  <sheetData>
    <row r="1" spans="1:15" s="4" customFormat="1" ht="18">
      <c r="A1" s="5" t="s">
        <v>205</v>
      </c>
      <c r="B1" s="5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4" customFormat="1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21" customHeight="1">
      <c r="A3" s="8" t="s">
        <v>25</v>
      </c>
      <c r="B3" s="16" t="s">
        <v>206</v>
      </c>
      <c r="C3" s="19" t="s">
        <v>207</v>
      </c>
      <c r="D3" s="6" t="s">
        <v>208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4" customFormat="1" ht="21" customHeight="1" thickBot="1">
      <c r="A4" s="9"/>
      <c r="B4" s="18"/>
      <c r="C4" s="20"/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</row>
    <row r="5" spans="1:15" s="4" customFormat="1" ht="21" customHeight="1">
      <c r="A5" s="16"/>
      <c r="B5" s="13"/>
      <c r="C5" s="10" t="s">
        <v>209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4" customFormat="1" ht="21" customHeight="1">
      <c r="A6" s="17">
        <v>1</v>
      </c>
      <c r="B6" s="23" t="s">
        <v>210</v>
      </c>
      <c r="C6" s="11" t="s">
        <v>211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4" customFormat="1" ht="21" customHeight="1">
      <c r="A7" s="17"/>
      <c r="B7" s="23" t="s">
        <v>212</v>
      </c>
      <c r="C7" s="11" t="s">
        <v>213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4" customFormat="1" ht="21" customHeight="1" thickBot="1">
      <c r="A8" s="18"/>
      <c r="B8" s="14"/>
      <c r="C8" s="12" t="s">
        <v>214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21" customHeight="1">
      <c r="A9" s="16"/>
      <c r="B9" s="13"/>
      <c r="C9" s="10" t="s">
        <v>209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4" customFormat="1" ht="21" customHeight="1">
      <c r="A10" s="17">
        <v>2</v>
      </c>
      <c r="B10" s="23" t="s">
        <v>215</v>
      </c>
      <c r="C10" s="11" t="s">
        <v>211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4" customFormat="1" ht="21" customHeight="1">
      <c r="A11" s="17"/>
      <c r="B11" s="23" t="s">
        <v>216</v>
      </c>
      <c r="C11" s="11" t="s">
        <v>213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4" customFormat="1" ht="21" customHeight="1" thickBot="1">
      <c r="A12" s="18"/>
      <c r="B12" s="14"/>
      <c r="C12" s="12" t="s">
        <v>214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21" customHeight="1">
      <c r="A13" s="16"/>
      <c r="B13" s="13"/>
      <c r="C13" s="10" t="s">
        <v>209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4" customFormat="1" ht="21" customHeight="1">
      <c r="A14" s="17">
        <v>3</v>
      </c>
      <c r="B14" s="23" t="s">
        <v>217</v>
      </c>
      <c r="C14" s="11" t="s">
        <v>211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4" customFormat="1" ht="21" customHeight="1">
      <c r="A15" s="17"/>
      <c r="B15" s="23" t="s">
        <v>218</v>
      </c>
      <c r="C15" s="11" t="s">
        <v>213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4" customFormat="1" ht="21" customHeight="1" thickBot="1">
      <c r="A16" s="18"/>
      <c r="B16" s="14"/>
      <c r="C16" s="12" t="s">
        <v>214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21" customHeight="1">
      <c r="A17" s="16"/>
      <c r="B17" s="13"/>
      <c r="C17" s="10" t="s">
        <v>209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4" customFormat="1" ht="21" customHeight="1">
      <c r="A18" s="17">
        <v>4</v>
      </c>
      <c r="B18" s="23" t="s">
        <v>219</v>
      </c>
      <c r="C18" s="11" t="s">
        <v>211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4" customFormat="1" ht="21" customHeight="1">
      <c r="A19" s="17"/>
      <c r="B19" s="23" t="s">
        <v>220</v>
      </c>
      <c r="C19" s="11" t="s">
        <v>213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4" customFormat="1" ht="21" customHeight="1" thickBot="1">
      <c r="A20" s="18"/>
      <c r="B20" s="14"/>
      <c r="C20" s="12" t="s">
        <v>214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21" customHeight="1">
      <c r="A21" s="16"/>
      <c r="B21" s="13"/>
      <c r="C21" s="10" t="s">
        <v>209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4" customFormat="1" ht="21" customHeight="1">
      <c r="A22" s="17">
        <v>5</v>
      </c>
      <c r="B22" s="23" t="s">
        <v>221</v>
      </c>
      <c r="C22" s="11" t="s">
        <v>211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4" customFormat="1" ht="21" customHeight="1">
      <c r="A23" s="17"/>
      <c r="B23" s="23"/>
      <c r="C23" s="11" t="s">
        <v>213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4" customFormat="1" ht="21" customHeight="1" thickBot="1">
      <c r="A24" s="18"/>
      <c r="B24" s="14"/>
      <c r="C24" s="12" t="s">
        <v>214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21" customHeight="1">
      <c r="A25" s="16"/>
      <c r="B25" s="13"/>
      <c r="C25" s="10" t="s">
        <v>209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4" customFormat="1" ht="21" customHeight="1">
      <c r="A26" s="17">
        <v>6</v>
      </c>
      <c r="B26" s="23" t="s">
        <v>222</v>
      </c>
      <c r="C26" s="11" t="s">
        <v>211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4" customFormat="1" ht="21" customHeight="1">
      <c r="A27" s="17"/>
      <c r="B27" s="23" t="s">
        <v>223</v>
      </c>
      <c r="C27" s="11" t="s">
        <v>213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4" customFormat="1" ht="21" customHeight="1" thickBot="1">
      <c r="A28" s="18"/>
      <c r="B28" s="14"/>
      <c r="C28" s="12" t="s">
        <v>214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4" customFormat="1" ht="21" customHeight="1">
      <c r="A29" s="16"/>
      <c r="B29" s="13"/>
      <c r="C29" s="10" t="s">
        <v>209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4" customFormat="1" ht="21" customHeight="1">
      <c r="A30" s="17">
        <v>7</v>
      </c>
      <c r="B30" s="23" t="s">
        <v>224</v>
      </c>
      <c r="C30" s="11" t="s">
        <v>211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s="4" customFormat="1" ht="21" customHeight="1">
      <c r="A31" s="17"/>
      <c r="B31" s="23" t="s">
        <v>225</v>
      </c>
      <c r="C31" s="11" t="s">
        <v>213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4" customFormat="1" ht="21" customHeight="1" thickBot="1">
      <c r="A32" s="18"/>
      <c r="B32" s="14" t="s">
        <v>226</v>
      </c>
      <c r="C32" s="12" t="s">
        <v>214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printOptions/>
  <pageMargins left="0.75" right="0.75" top="1" bottom="1" header="0.5" footer="0.5"/>
  <pageSetup horizontalDpi="300" verticalDpi="3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DE VULNERABILIDAD</dc:title>
  <dc:subject/>
  <dc:creator>INGENIERIA Y GEOTECNIA LTDA.</dc:creator>
  <cp:keywords/>
  <dc:description/>
  <cp:lastModifiedBy>siervo tulio</cp:lastModifiedBy>
  <cp:lastPrinted>2001-11-14T04:15:59Z</cp:lastPrinted>
  <dcterms:created xsi:type="dcterms:W3CDTF">2001-05-10T11:33:42Z</dcterms:created>
  <dcterms:modified xsi:type="dcterms:W3CDTF">2001-11-14T04:36:20Z</dcterms:modified>
  <cp:category/>
  <cp:version/>
  <cp:contentType/>
  <cp:contentStatus/>
</cp:coreProperties>
</file>