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SISTEMA CHINGAZA" sheetId="1" r:id="rId1"/>
    <sheet name="Hoja1" sheetId="2" r:id="rId2"/>
    <sheet name="Hoja2" sheetId="3" r:id="rId3"/>
  </sheets>
  <externalReferences>
    <externalReference r:id="rId6"/>
  </externalReferences>
  <definedNames>
    <definedName name="_xlnm.Print_Area" localSheetId="0">'SISTEMA CHINGAZA'!$A$1:$AC$192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<sst xmlns="http://schemas.openxmlformats.org/spreadsheetml/2006/main" count="3854" uniqueCount="1231">
  <si>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</si>
  <si>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</si>
  <si>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</si>
  <si>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</si>
  <si>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</si>
  <si>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</si>
  <si>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</si>
  <si>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</si>
  <si>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</si>
  <si>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</si>
  <si>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</si>
  <si>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</si>
  <si>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</si>
  <si>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</si>
  <si>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</si>
  <si>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</si>
  <si>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</si>
  <si>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</si>
  <si>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</si>
  <si>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</si>
  <si>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</si>
  <si>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</si>
  <si>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</si>
  <si>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</si>
  <si>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</si>
  <si>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</si>
  <si>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</si>
  <si>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</si>
  <si>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</si>
  <si>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</si>
  <si>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</si>
  <si>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</si>
  <si>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</si>
  <si>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</si>
  <si>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</si>
  <si>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</si>
  <si>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</si>
  <si>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</si>
  <si>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</si>
  <si>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</si>
  <si>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</si>
  <si>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</si>
  <si>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</si>
  <si>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</si>
  <si>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</si>
  <si>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</si>
  <si>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</si>
  <si>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</si>
  <si>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</si>
  <si>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</si>
  <si>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</si>
  <si>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</si>
  <si>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</si>
  <si>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</si>
  <si>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</si>
  <si>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</si>
  <si>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</si>
  <si>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</si>
  <si>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</si>
  <si>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</si>
  <si>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</si>
  <si>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</si>
  <si>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</si>
  <si>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</si>
  <si>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</si>
  <si>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</si>
  <si>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</si>
  <si>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</si>
  <si>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</si>
  <si>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</si>
  <si>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</si>
  <si>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</si>
  <si>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</si>
  <si>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</si>
  <si>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</si>
  <si>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</si>
  <si>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</si>
  <si>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</si>
  <si>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</si>
  <si>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</si>
  <si>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</si>
  <si>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</si>
  <si>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</si>
  <si>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</si>
  <si>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</si>
  <si>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</si>
  <si>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</si>
  <si>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</si>
  <si>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</si>
  <si>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</si>
  <si>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</si>
  <si>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</si>
  <si>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</si>
  <si>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</si>
  <si>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</si>
  <si>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</si>
  <si>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</si>
  <si>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</si>
  <si>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</si>
  <si>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</si>
  <si>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</si>
  <si>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</si>
  <si>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</si>
  <si>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</si>
  <si>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</si>
  <si>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</si>
  <si>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</si>
  <si>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</si>
  <si>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</si>
  <si>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</si>
  <si>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</si>
  <si>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</si>
  <si>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</si>
  <si>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</si>
  <si>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</si>
  <si>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</si>
  <si>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</si>
  <si>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</si>
  <si>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</si>
  <si>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</si>
  <si>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</si>
  <si>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</si>
  <si>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</si>
  <si>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</si>
  <si>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</si>
  <si>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</si>
  <si>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</si>
  <si>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</si>
  <si>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</si>
  <si>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</si>
  <si>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</si>
  <si>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</si>
  <si>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</si>
  <si>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</si>
  <si>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</si>
  <si>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</si>
  <si>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</si>
  <si>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</si>
  <si>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</si>
  <si>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</si>
  <si>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</si>
  <si>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</si>
  <si>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</si>
  <si>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</si>
  <si>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</si>
  <si>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</si>
  <si>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</si>
  <si>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</si>
  <si>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</si>
  <si>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</si>
  <si>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</si>
  <si>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</si>
  <si>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</si>
  <si>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</si>
  <si>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</si>
  <si>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</si>
  <si>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</si>
  <si>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</si>
  <si>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</si>
  <si>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</si>
  <si>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</si>
  <si>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</si>
  <si>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</si>
  <si>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</si>
  <si>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</si>
  <si>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</si>
  <si>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</si>
  <si>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</si>
  <si>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</si>
  <si>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</si>
  <si>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</si>
  <si>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</si>
  <si>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</si>
  <si>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</si>
  <si>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</si>
  <si>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</si>
  <si>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</si>
  <si>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</si>
  <si>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</si>
  <si>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</si>
  <si>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</si>
  <si>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</si>
  <si>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</si>
  <si>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</si>
  <si>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</si>
  <si>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</si>
  <si>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</si>
  <si>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</si>
  <si>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</si>
  <si>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</si>
  <si>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</si>
  <si>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</si>
  <si>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</si>
  <si>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</si>
  <si>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</si>
  <si>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</si>
  <si>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</si>
  <si>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</si>
  <si>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</si>
  <si>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</si>
  <si>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</si>
  <si>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</si>
  <si>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</si>
  <si>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</si>
  <si>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</si>
  <si>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</si>
  <si>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</si>
  <si>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</si>
  <si>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</si>
  <si>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</si>
  <si>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</si>
  <si>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</si>
  <si>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</si>
  <si>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</si>
  <si>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</si>
  <si>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</si>
  <si>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</si>
  <si>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</si>
  <si>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</si>
  <si>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</si>
  <si>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</si>
  <si>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</si>
  <si>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</si>
  <si>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</si>
  <si>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</si>
  <si>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</si>
  <si>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</si>
  <si>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</si>
  <si>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</si>
  <si>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</si>
  <si>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</si>
  <si>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</si>
  <si>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</si>
  <si>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</si>
  <si>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</si>
  <si>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</si>
  <si>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</si>
  <si>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</si>
  <si>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</si>
  <si>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</si>
  <si>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</si>
  <si>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</si>
  <si>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</si>
  <si>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</si>
  <si>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</si>
  <si>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</si>
  <si>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</si>
  <si>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</si>
  <si>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</si>
  <si>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</si>
  <si>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</si>
  <si>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</si>
  <si>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</si>
  <si>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</si>
  <si>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</si>
  <si>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</si>
  <si>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</si>
  <si>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</si>
  <si>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</si>
  <si>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</si>
  <si>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</si>
  <si>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</si>
  <si>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</si>
  <si>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</si>
  <si>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</si>
  <si>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</si>
  <si>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</si>
  <si>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</si>
  <si>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</si>
  <si>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</si>
  <si>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</si>
  <si>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</si>
  <si>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</si>
  <si>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</si>
  <si>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</si>
  <si>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</si>
  <si>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</si>
  <si>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</si>
  <si>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</si>
  <si>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</si>
  <si>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</si>
  <si>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</si>
  <si>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</si>
  <si>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</si>
  <si>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</si>
  <si>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</si>
  <si>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</si>
  <si>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</si>
  <si>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</si>
  <si>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</si>
  <si>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</si>
  <si>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</si>
  <si>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</si>
  <si>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</si>
  <si>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</si>
  <si>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</si>
  <si>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</si>
  <si>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</si>
  <si>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</si>
  <si>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</si>
  <si>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</si>
  <si>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</si>
  <si>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</si>
  <si>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</si>
  <si>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</si>
  <si>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</si>
  <si>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</si>
  <si>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</si>
  <si>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</si>
  <si>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</si>
  <si>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</si>
  <si>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</si>
  <si>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</si>
  <si>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</si>
  <si>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</si>
  <si>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</si>
  <si>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</si>
  <si>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</si>
  <si>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</si>
  <si>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</si>
  <si>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</si>
  <si>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</si>
  <si>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</si>
  <si>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</si>
  <si>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</si>
  <si>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</si>
  <si>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</si>
  <si>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</si>
  <si>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</si>
  <si>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</si>
  <si>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</si>
  <si>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</si>
  <si>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</si>
  <si>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</si>
  <si>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</si>
  <si>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</si>
  <si>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</si>
  <si>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</si>
  <si>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</si>
  <si>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</si>
  <si>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</si>
  <si>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</si>
  <si>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</si>
  <si>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</si>
  <si>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</si>
  <si>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</si>
  <si>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</si>
  <si>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</si>
  <si>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</si>
  <si>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</si>
  <si>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</si>
  <si>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</si>
  <si>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</si>
  <si>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</si>
  <si>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</si>
  <si>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</si>
  <si>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</si>
  <si>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</si>
  <si>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</si>
  <si>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</si>
  <si>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</si>
  <si>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</si>
  <si>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</si>
  <si>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</si>
  <si>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</si>
  <si>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</si>
  <si>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</si>
  <si>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</si>
  <si>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</si>
  <si>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</si>
  <si>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</si>
  <si>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</si>
  <si>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</si>
  <si>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</si>
  <si>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</si>
  <si>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</si>
  <si>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</si>
  <si>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</si>
  <si>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</si>
  <si>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</si>
  <si>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</si>
  <si>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</si>
  <si>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</si>
  <si>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</si>
  <si>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</si>
  <si>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</si>
  <si>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</si>
  <si>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</si>
  <si>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</si>
  <si>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</si>
  <si>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</si>
  <si>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</si>
  <si>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</si>
  <si>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</si>
  <si>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</si>
  <si>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</si>
  <si>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</si>
  <si>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</si>
  <si>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</si>
  <si>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</si>
  <si>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</si>
  <si>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</si>
  <si>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</si>
  <si>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</si>
  <si>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</si>
  <si>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</si>
  <si>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</si>
  <si>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</si>
  <si>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</si>
  <si>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</si>
  <si>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</si>
  <si>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</si>
  <si>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</si>
  <si>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</si>
  <si>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</si>
  <si>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</si>
  <si>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</si>
  <si>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</si>
  <si>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</si>
  <si>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</si>
  <si>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</si>
  <si>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</si>
  <si>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</si>
  <si>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</si>
  <si>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</si>
  <si>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</si>
  <si>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</si>
  <si>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</si>
  <si>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</si>
  <si>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</si>
  <si>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</si>
  <si>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</si>
  <si>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</si>
  <si>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</si>
  <si>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</si>
  <si>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</si>
  <si>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</si>
  <si>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</si>
  <si>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</si>
  <si>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</si>
  <si>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</si>
  <si>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</si>
  <si>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</si>
  <si>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</si>
  <si>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</si>
  <si>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</si>
  <si>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</si>
  <si>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</si>
  <si>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</si>
  <si>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</si>
  <si>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</si>
  <si>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</si>
  <si>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</si>
  <si>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</si>
  <si>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</si>
  <si>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</si>
  <si>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</si>
  <si>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</si>
  <si>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</si>
  <si>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</si>
  <si>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</si>
  <si>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</si>
  <si>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</si>
  <si>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</si>
  <si>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</si>
  <si>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</si>
  <si>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</si>
  <si>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</si>
  <si>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</si>
  <si>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</si>
  <si>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</si>
  <si>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</si>
  <si>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</si>
  <si>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</si>
  <si>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</si>
  <si>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</si>
  <si>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</si>
  <si>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</si>
  <si>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</si>
  <si>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</si>
  <si>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</si>
  <si>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</si>
  <si>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</si>
  <si>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</si>
  <si>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</si>
  <si>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</si>
  <si>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</si>
  <si>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</si>
  <si>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</si>
  <si>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</si>
  <si>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</si>
  <si>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</si>
  <si>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</si>
  <si>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</si>
  <si>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</si>
  <si>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</si>
  <si>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</si>
  <si>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</si>
  <si>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</si>
  <si>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</si>
  <si>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</si>
  <si>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</si>
  <si>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</si>
  <si>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</si>
  <si>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</si>
  <si>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</si>
  <si>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</si>
  <si>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</si>
  <si>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</si>
  <si>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</si>
  <si>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</si>
  <si>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</si>
  <si>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</si>
  <si>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</si>
  <si>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</si>
  <si>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</si>
  <si>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</si>
  <si>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</si>
  <si>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</si>
  <si>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</si>
  <si>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</si>
  <si>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</si>
  <si>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</si>
  <si>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</si>
  <si>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</si>
  <si>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</si>
  <si>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</si>
  <si>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</si>
  <si>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</si>
  <si>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</si>
  <si>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</si>
  <si>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</si>
  <si>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</si>
  <si>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</si>
  <si>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</si>
  <si>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</si>
  <si>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</si>
  <si>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</si>
  <si>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</si>
  <si>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</si>
  <si>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</si>
  <si>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</si>
  <si>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</si>
  <si>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</si>
  <si>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</si>
  <si>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</si>
  <si>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</si>
  <si>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</si>
  <si>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</si>
  <si>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</si>
  <si>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</si>
  <si>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</si>
  <si>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</si>
  <si>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</si>
  <si>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</si>
  <si>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</si>
  <si>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</si>
  <si>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</si>
  <si>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</si>
  <si>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</si>
  <si>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</si>
  <si>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</si>
  <si>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</si>
  <si>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</si>
  <si>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</si>
  <si>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</si>
  <si>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</si>
  <si>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</si>
  <si>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</si>
  <si>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</si>
  <si>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</si>
  <si>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</si>
  <si>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</si>
  <si>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</si>
  <si>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</si>
  <si>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</si>
  <si>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</si>
  <si>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</si>
  <si>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</si>
  <si>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</si>
  <si>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</si>
  <si>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</si>
  <si>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</si>
  <si>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</si>
  <si>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</si>
  <si>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</si>
  <si>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</si>
  <si>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</si>
  <si>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</si>
  <si>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</si>
  <si>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</si>
  <si>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</si>
  <si>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</si>
  <si>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</si>
  <si>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</si>
  <si>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</si>
  <si>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</si>
  <si>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</si>
  <si>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</si>
  <si>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</si>
  <si>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</si>
  <si>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</si>
  <si>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</si>
  <si>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</si>
  <si>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</si>
  <si>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</si>
  <si>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</si>
  <si>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</si>
  <si>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</si>
  <si>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</si>
  <si>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</si>
  <si>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</si>
  <si>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</si>
  <si>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</si>
  <si>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</si>
  <si>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</si>
  <si>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</si>
  <si>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</si>
  <si>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</si>
  <si>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</si>
  <si>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</si>
  <si>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</si>
  <si>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</si>
  <si>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</si>
  <si>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</si>
  <si>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</si>
  <si>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</si>
  <si>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</si>
  <si>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</si>
  <si>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</si>
  <si>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</si>
  <si>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</si>
  <si>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</si>
  <si>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</si>
  <si>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</si>
  <si>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</si>
  <si>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</si>
  <si>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</si>
  <si>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</si>
  <si>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</si>
  <si>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</si>
  <si>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</si>
  <si>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</si>
  <si>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</si>
  <si>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</si>
  <si>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</si>
  <si>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</si>
  <si>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</si>
  <si>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</si>
  <si>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</si>
  <si>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</si>
  <si>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</si>
  <si>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</si>
  <si>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</si>
  <si>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</si>
  <si>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</si>
  <si>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</si>
  <si>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</si>
  <si>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</si>
  <si>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</si>
  <si>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</si>
  <si>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</si>
  <si>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</si>
  <si>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</si>
  <si>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</si>
  <si>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</si>
  <si>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</si>
  <si>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</si>
  <si>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</si>
  <si>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</si>
  <si>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</si>
  <si>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</si>
  <si>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</si>
  <si>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</si>
  <si>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</si>
  <si>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</si>
  <si>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</si>
  <si>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</si>
  <si>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</si>
  <si>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</si>
  <si>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</si>
  <si>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</si>
  <si>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</si>
  <si>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</si>
  <si>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</si>
  <si>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</si>
  <si>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</si>
  <si>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</si>
  <si>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</si>
  <si>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</si>
  <si>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</si>
  <si>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</si>
  <si>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</si>
  <si>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</si>
  <si>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</si>
  <si>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</si>
  <si>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</si>
  <si>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</si>
  <si>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</si>
  <si>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</si>
  <si>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</si>
  <si>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</si>
  <si>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</si>
  <si>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</si>
  <si>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</si>
  <si>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</si>
  <si>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</si>
  <si>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</si>
  <si>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</si>
  <si>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</si>
  <si>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</si>
  <si>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</si>
  <si>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</si>
  <si>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</si>
  <si>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</si>
  <si>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</si>
  <si>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</si>
  <si>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</si>
  <si>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</si>
  <si>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</si>
  <si>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</si>
  <si>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</si>
  <si>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</si>
  <si>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</si>
  <si>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</si>
  <si>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</si>
  <si>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</si>
  <si>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</si>
  <si>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</si>
  <si>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</si>
  <si>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</si>
  <si>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</si>
  <si>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</si>
  <si>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</si>
  <si>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</si>
  <si>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</si>
  <si>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</si>
  <si>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</si>
  <si>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</si>
  <si>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</si>
  <si>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</si>
  <si>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</si>
  <si>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</si>
  <si>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</si>
  <si>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</si>
  <si>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</si>
  <si>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</si>
  <si>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</si>
  <si>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</si>
  <si>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</si>
  <si>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</si>
  <si>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</si>
  <si>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</si>
  <si>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</si>
  <si>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</si>
  <si>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</si>
  <si>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</si>
  <si>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</si>
  <si>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</si>
  <si>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</si>
  <si>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</si>
  <si>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</si>
  <si>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</si>
  <si>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</si>
  <si>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</si>
  <si>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</si>
  <si>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</si>
  <si>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</si>
  <si>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</si>
  <si>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</si>
  <si>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</si>
  <si>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</si>
  <si>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</si>
  <si>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</si>
  <si>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</si>
  <si>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</si>
  <si>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</si>
  <si>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</si>
  <si>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</si>
  <si>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</si>
  <si>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</si>
  <si>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</si>
  <si>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</si>
  <si>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</si>
  <si>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</si>
  <si>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</si>
  <si>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</si>
  <si>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</si>
  <si>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</si>
  <si>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</si>
  <si>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</si>
  <si>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</si>
  <si>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</si>
  <si>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</si>
  <si>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</si>
  <si>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</si>
  <si>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</si>
  <si>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</si>
  <si>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</si>
  <si>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</si>
  <si>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</si>
  <si>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</si>
  <si>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</si>
  <si>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</si>
  <si>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</si>
  <si>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</si>
  <si>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</si>
  <si>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</si>
  <si>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</si>
  <si>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</si>
  <si>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</si>
  <si>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</si>
  <si>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</si>
  <si>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</si>
  <si>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</si>
  <si>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</si>
  <si>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</si>
  <si>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</si>
  <si>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</si>
  <si>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</si>
  <si>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</si>
  <si>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</si>
  <si>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</si>
  <si>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</si>
  <si>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</si>
  <si>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</si>
  <si>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</si>
  <si>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</si>
  <si>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</si>
  <si>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</si>
  <si>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</si>
  <si>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</si>
  <si>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</si>
  <si>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</si>
  <si>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</si>
  <si>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</si>
  <si>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</si>
  <si>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</si>
  <si>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</si>
  <si>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</si>
  <si>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</si>
  <si>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</si>
  <si>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</si>
  <si>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</si>
  <si>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</si>
  <si>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</si>
  <si>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</si>
  <si>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</si>
  <si>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</si>
  <si>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</si>
  <si>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</si>
  <si>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</si>
  <si>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</si>
  <si>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</si>
  <si>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</si>
  <si>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</si>
  <si>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</si>
  <si>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</si>
  <si>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</si>
  <si>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</si>
  <si>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</si>
  <si>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</si>
  <si>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</si>
  <si>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</si>
  <si>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</si>
  <si>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</si>
  <si>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</si>
  <si>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</si>
  <si>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</si>
  <si>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</si>
  <si>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</si>
  <si>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</si>
  <si>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</si>
  <si>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</si>
  <si>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</si>
  <si>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</si>
  <si>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</si>
  <si>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</si>
  <si>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</si>
  <si>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</si>
  <si>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</si>
  <si>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</si>
  <si>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</si>
  <si>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</si>
  <si>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</si>
  <si>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</si>
  <si>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</si>
  <si>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</si>
  <si>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</si>
  <si>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</si>
  <si>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</si>
  <si>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</si>
  <si>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</si>
  <si>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</si>
  <si>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</si>
  <si>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</si>
  <si>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</si>
  <si>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</si>
  <si>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</si>
  <si>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</si>
  <si>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</si>
  <si>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</si>
  <si>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</si>
  <si>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</si>
  <si>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</si>
  <si>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</si>
  <si>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</si>
  <si>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</si>
  <si>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</si>
  <si>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</si>
  <si>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</si>
  <si>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</si>
  <si>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</si>
  <si>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</si>
  <si>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</si>
  <si>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</si>
  <si>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</si>
  <si>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</si>
  <si>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</si>
  <si>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</si>
  <si>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</si>
  <si>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</si>
  <si>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</si>
  <si>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</si>
  <si>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</si>
  <si>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</si>
  <si>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</si>
  <si>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</si>
  <si>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</si>
  <si>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</si>
  <si>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</si>
  <si>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</si>
  <si>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</si>
  <si>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</si>
  <si>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</si>
  <si>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</si>
  <si>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</si>
  <si>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</si>
  <si>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</si>
  <si>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</si>
  <si>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</si>
  <si>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</si>
  <si>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</si>
  <si>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</si>
  <si>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</si>
  <si>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</si>
  <si>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</si>
  <si>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</si>
  <si>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</si>
  <si>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</si>
  <si>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</si>
  <si>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</si>
  <si>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</si>
  <si>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</si>
  <si>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</si>
  <si>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</si>
  <si>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</si>
  <si>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</si>
  <si>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</si>
  <si>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</si>
  <si>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</si>
  <si>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</si>
  <si>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</si>
  <si>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</si>
  <si>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</si>
  <si>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</si>
  <si>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</si>
  <si>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</si>
  <si>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</si>
  <si>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</si>
  <si>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</si>
  <si>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</si>
  <si>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</si>
  <si>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</si>
  <si>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</si>
  <si>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</si>
  <si>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</si>
  <si>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</si>
  <si>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</si>
  <si>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</si>
  <si>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</si>
  <si>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</si>
  <si>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</si>
  <si>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</si>
  <si>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</si>
  <si>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</si>
  <si>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</si>
  <si>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</si>
  <si>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</si>
  <si>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</si>
  <si>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</si>
  <si>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</si>
  <si>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</si>
  <si>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</si>
  <si>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</si>
  <si>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</si>
  <si>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</si>
  <si>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</si>
  <si>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</si>
  <si>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</si>
  <si>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</si>
  <si>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</si>
  <si>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</si>
  <si>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</si>
  <si>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</si>
  <si>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</si>
  <si>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</si>
  <si>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</si>
  <si>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</si>
  <si>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</si>
  <si>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</si>
  <si>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</si>
  <si>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</si>
  <si>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</si>
  <si>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</si>
  <si>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</si>
  <si>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</si>
  <si>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</si>
  <si>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</si>
  <si>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</si>
  <si>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</si>
  <si>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</si>
  <si>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</si>
  <si>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</si>
  <si>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</si>
  <si>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</si>
  <si>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</si>
  <si>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</si>
  <si>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</si>
  <si>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</si>
  <si>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</si>
  <si>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</si>
  <si>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</si>
  <si>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</si>
  <si>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</si>
  <si>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</si>
  <si>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</si>
  <si>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</si>
  <si>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</si>
  <si>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</si>
  <si>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</si>
  <si>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</si>
  <si>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</si>
  <si>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</si>
  <si>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</si>
  <si>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</si>
  <si>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</si>
  <si>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</si>
  <si>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</si>
  <si>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</si>
  <si>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</si>
  <si>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</si>
  <si>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</si>
  <si>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</si>
  <si>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</si>
  <si>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</si>
  <si>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</si>
  <si>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</si>
  <si>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</si>
  <si>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</si>
  <si>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</si>
  <si>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</si>
  <si>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</si>
  <si>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</si>
  <si>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</si>
  <si>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</si>
  <si>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</si>
  <si>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</si>
  <si>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</si>
  <si>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</si>
  <si>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</si>
  <si>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</si>
  <si>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</si>
  <si>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</si>
  <si>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</si>
  <si>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</si>
  <si>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</si>
  <si>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</si>
  <si>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</si>
  <si>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</si>
  <si>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</si>
  <si>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</si>
  <si>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</si>
  <si>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</si>
  <si>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</si>
  <si>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</si>
  <si>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</si>
  <si>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</si>
  <si>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</si>
  <si>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</si>
  <si>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</si>
  <si>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</si>
  <si>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</si>
  <si>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</si>
  <si>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</si>
  <si>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</si>
  <si>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</si>
  <si>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</si>
  <si>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</si>
  <si>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</si>
  <si>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</si>
  <si>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</si>
  <si>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</si>
  <si>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</si>
  <si>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</si>
  <si>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</si>
  <si>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</si>
  <si>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</si>
  <si>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</si>
  <si>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</si>
  <si>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</si>
  <si>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</si>
  <si>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</si>
  <si>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</si>
  <si>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</si>
  <si>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</si>
  <si>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</si>
  <si>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</si>
  <si>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</si>
  <si>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</si>
  <si>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</si>
  <si>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</si>
  <si>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</si>
  <si>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</si>
  <si>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</si>
  <si>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</si>
  <si>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</si>
  <si>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</si>
  <si>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</si>
  <si>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</si>
  <si>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</si>
  <si>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</si>
  <si>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</si>
  <si>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</si>
  <si>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</si>
  <si>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</si>
  <si>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</si>
  <si>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</si>
  <si>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</si>
  <si>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</si>
  <si>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</si>
  <si>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</si>
  <si>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</si>
  <si>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</si>
  <si>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</si>
  <si>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</si>
  <si>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</si>
  <si>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</si>
  <si>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</si>
  <si>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</si>
  <si>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</si>
  <si>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</si>
  <si>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</si>
  <si>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</si>
  <si>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</si>
  <si>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</si>
  <si>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</si>
  <si>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</si>
  <si>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</si>
  <si>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</si>
  <si>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</si>
  <si>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</si>
  <si>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</si>
  <si>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</si>
  <si>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</si>
  <si>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</si>
  <si>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</si>
  <si>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</si>
  <si>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</si>
  <si>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</si>
  <si>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</si>
  <si>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</si>
  <si>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</si>
  <si>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</si>
  <si>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</si>
  <si>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</si>
  <si>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</si>
  <si>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</si>
  <si>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</si>
  <si>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</si>
  <si>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</si>
  <si>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</si>
  <si>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</si>
  <si>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</si>
  <si>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</si>
  <si>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</si>
  <si>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</si>
  <si>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</si>
  <si>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</si>
  <si>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</si>
  <si>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</si>
  <si>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</si>
  <si>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</si>
  <si>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ELABORACIÓN                                            ACTUALIZACIÓN                                               FECHA: 24 DE MAYO DE 2017</t>
  </si>
  <si>
    <t>CENTRO DE TRABAJO Y/O PROCESO: DIVISIÓN SISTEMA NORTE ABASTECIMIENTO</t>
  </si>
  <si>
    <t>NOMBRE CENTRO DE TRABAJO Y/O PROCESO: SISTEMA CHINGAZA</t>
  </si>
  <si>
    <t>SI</t>
  </si>
  <si>
    <t xml:space="preserve">Coordinar y Controlar las medidas para el control técnico y administrativo del proceso de mantenimiento del sistema de abastecimiento, para asegurar la disponibilidad, capacidad funcional de los equipos de capacitación, almacenamiento, conducción y tratamiento de agua. </t>
  </si>
  <si>
    <t xml:space="preserve">Programar, implementar y verificar el cumplimiento del mantenimiento preventivo, correctivo y predictivo programado y el plan de calibración de los equipos, para asegurar la disponibilidad y adecuado funcionamiento. Identificar, definir y gestionar la adquisición y recibo de los equipos, materiales, repuestos y herramientas con el fin de asegurar la calidad. Gestionar los acuerdos del servicio, los procesos, y los proyectos de inversión y funcionamiento. Asegurar el adecuado funcionamiento, y disponibilidad de los elementos de detección de incidentes de los equipos de protección personal, de protección de los equipos y de control local de emergencias. Coordinar con el superior inmediato o con las áreas prestadoras del servicio los trabajos que no son realizados. Mantener la disponibilidad, pertinencia, vigencia y uso apropiado de la información técnica que es necesaria para realizar los trabajos de mantenimiento. Analizar documentar e informar los resultados de los procesos aplicables a su área y los lineamientos de trabajo. </t>
  </si>
  <si>
    <t>No observado</t>
  </si>
  <si>
    <t>Elementos de protección personal de acuerdo al manual de E.P.P. de la empresa</t>
  </si>
  <si>
    <t>Mantener a todos los funcionarios incluidos en el programa de vacunación para evitar de manera preventiva lesiones a nivel físico y/o sistemico; se debe mantener actualizado al personal y a los jefes directos sobre los puntos de atención en los cuales pueden ser atendidos en caso de presentarse algún evento por mordedura.</t>
  </si>
  <si>
    <t>se  recomienda realizar  programa  preventivo  de  fumigacion,  garantizar  la participacion de  los  trabajadores en las actividades de  medicina  preventiva establecidas  por  la compañía</t>
  </si>
  <si>
    <t>Realizar mantenimientos preventivos a los diferentes puntos del sistema, garantizado que en la ejecución de actividades se cuente con iluminación adecuada.</t>
  </si>
  <si>
    <t>Garantizar la entrega de manera periodica a los funcionarios de bloqueador solar y capacitar en la importancia del uso del mismo para evitar lesiones en la piel de manera inmediata o a mediano plazo.</t>
  </si>
  <si>
    <t>Inspecciones periodicas para revisar el uso de los EPP en los momentos en los cuales la maquinaria esta en funcionamiento.</t>
  </si>
  <si>
    <t>Entregar de manera oportuna a los funcionarios la dotación correspondiente a cada cargo; retroalimentar sobre el uso adecuado del vestuario.</t>
  </si>
  <si>
    <t>Los funcionarios deben adquirir la cultura del uso de elementos de protección personal para protección de aquellas partes del cuerpo que se encuentren expuestas a los diferentes riesgos; sin embargo se debe continuar con la retroalimentaciones sobre responsabilidad por parte del trabajador en el uso de estos elementos.</t>
  </si>
  <si>
    <t>Continuar con el desarrollo del programa de riesgo psicosocial con el fin de retroalimentar acerca del manejo del estrés, así como los factores internos y externos que desarrollen a mayor nivel este riesgo.</t>
  </si>
  <si>
    <t>Practica de pausas activas de manera frecuente para activación del sistema musculo esqueletico y desarrollo del PVE de riesgo biomecámico de la empresa.</t>
  </si>
  <si>
    <t>Hacer revisión periodica de la fecha de vencimiento de la licencia interna de conducción para cumplir con los requerimientos internos estipulados por la compañía.</t>
  </si>
  <si>
    <t>Divulgación de la norma de servicio NS-111; Practicas en espacios confinados para trabajo seguro.</t>
  </si>
  <si>
    <t>Seguir puntualmente el protocolo para desplazamientos en vehículos acuáticos o por acercamientos a fuentes hídricas profundas.</t>
  </si>
  <si>
    <t>Garantizar que las herramientas y los equipos necesarios cuenten con el mantenimiento y las codiciones de seguridad mínimas para realizar labores en forma segura.</t>
  </si>
  <si>
    <t>Conocer los diferentes canales de comunicación para reportar eventos originados por riesgo público si es posible antes de la ocurrencia y en el caso de materialización el durante y despues del evento.</t>
  </si>
  <si>
    <t>Realizar los mantenimientos de estructura que se requieren para que las áreas sean de tránsito seguro.</t>
  </si>
  <si>
    <t>Continuar con las socializaciones al personal con respecto a los procedimientos a seguir en caso de emergencia.</t>
  </si>
  <si>
    <t>Realizar inspecciones periodicas de los elementos para atención de emergencias, verificado que se encuentren en condiciones óptimas para su manejo.</t>
  </si>
  <si>
    <t>Responder por Ia operacion, funcionamiento y mantenimiento de los vehiculos con el fin de asegurar la disponibilidad, capacidad funcional, operativa y productiva de los vehiculos y equipo pesado utilizados en los procesos de captacion, almacenamiento, conduccion y tratamiento de agua.</t>
  </si>
  <si>
    <t>Coordinar y realizar las inspecciones programadas de los vehiculos y equipos pesados asignados, para verificar  el estado funcional de sus componentes, cumplir con el mantenimiento preventivo programado de cada equipo y ejecutar las reparaciones que son requeridas de forma oportuna. Mantener registros actualizados de las practices de uso, revisiones, cambios de lubricantes y partes, sincronizaciones y reparaciones efectuadas de los vehiculos y equipos pesados a su cargo, con el proposito de contar con una hoja de vide pertinente y actualizada de estos equipos. Ejecutar las Ordenes de trabajo que le son asignadas del programa de mantenimiento preventivo y predictivo programado, cumpliendo con los requisitos definidos pare asegurar la disponibilidad de los equipos  criticos de los procesos de captacion, almacenamiento, conduccion y tratamiento. Asegurar la efectividad de los trabajos de mantenimiento preventivo o correctivo realizados, pare asegurar la continuidad de los procesos. Solicitar los materiales, repuestos y herramientas que son utilizados en la ejecucion de los trabajos de mantenimiento, con el proposito de cumplir con los requisitos y asegurar su disponibilidad en los siguientes trabajos de mantenimiento. Coordinar con el personal de tratamiento la realizacion de los trabajos de mantenimiento que sean requeridos, Revisar y solicitar los cambios necesarios en la informacion tecnica que es necesaria para realizar los trabajos de mantenimiento, con el proposito de mantener informacion tecnica actualizada, pertinente y apropiada para realizar los trabajos de mantenimiento. Realizar los procesos de mantenimiento mediante el uso de los equipos, maquinas, herramientas, materiales, vehiculos y demas elementos, con el fin de garantizar el cuidado y los recursos publicos y Ia seguridad del personal y la infraestructura. Informar al superior inmediato sabre el desarrollo de sus funciones, asi coma las novedades e inconvenientes que se presenten, con el fin de que se puede verificar el cumplimiento de los requisitos definidos y se tomen las medidas pertinentes de forma oportuna.</t>
  </si>
  <si>
    <t>Uso continuo de bloqueador solar para las salidas que se hagan en terreno.</t>
  </si>
  <si>
    <t>Uso continuo de la chompa de protección entregada por la empresa.</t>
  </si>
  <si>
    <t>Continuar con el desarrollo del programa de riesgo psicosocial con el fin de retroalimentar acerca del y manejo de estrés, así como factores internos y externos que desarrollen a mayor nivel este riesgo.</t>
  </si>
  <si>
    <t>Practica de pausas activas de manera frecuente para activación de sistema musculo esqueletico</t>
  </si>
  <si>
    <t>Realizar la operacion de las represas del sistema norte y sur con el fin de asegurar que se cumple con la cantidad, continuidad y oportunidad del agua cruda que requieren las plantas de tratamiento.</t>
  </si>
  <si>
    <t>Efectuar la toma de datos de la instrumentacion de linea de las represas, consolidando la informacion e informando al superior inmediato. Desarrollar Ia operacion de las valvulas de fondo y/o de toma de agua cruda hacia las plantas de tratamiento. Realizar el mantenimiento locativo (pintura, poda, limpieza) de los lugares que se le asignen. Vigilar las fuentes hidrograficas de la zona. Guiar las visitas programadas a los predios, informando sabre las precauciones y recomendaciones que se tienen establecidas para los visitantes, con el proposito de asegurar el cuidado y seguridad de los visitantes. Cuidar los semovientes de la Empresa, suministrandoles Ia comida de los pastoreos o en su  defecto solicitar a traves de su superior inmediato, la droga cuando este sea requerida para  los semovientes bajo su cuidado. Controlar la salida de materiales y/o recursos que hayan sido autorizados por la Empresa e impedir la salida de otros que no hayan side autorizados. Informar y atender de inmediato la existencia de incendios forestales y demas casos  imprevistos que surjan dentro a fuera de la zona que se le asigne, ya sea en horas diurnas o nocturnas. Solicitar al superior inmediato los materiales y elementos necesarios para realizar trabajos de mantenimiento y conservacion, con el proposito de que se puedan gestionar adecuadamente. Solicitar los trabajos de mantenimiento que sean requeridos. Revisar y solicitar los cambios necesarios en la informacion tecnica que es necesaria para realizar los trabajos de  captacion y almacenamiento.</t>
  </si>
  <si>
    <t>Continuar con el tratamiento médico correspondiente para el control continuo de la patología, asi como las recomendaciones emitidas por el medico tratante.</t>
  </si>
  <si>
    <t>Realizar labores operativas y de apoyo en el mantenimiento de infraestructura y locativas que comprendan los sistemas de acueducto y alcantarillado, plantas de tratamiento y estaciones de bombeo.</t>
  </si>
  <si>
    <t>Efectuar de manera individual o colectiva en el lugar que se indique, labores manuales y con equipos, la ruptura, excavación, relleno, reconstrucción, cargue y descargue de materiales. Efectuar labores manuales y con equipos, la limpieza, poda, extracción y cargue de materiales, basuras y sedimentos de los pozos, canales, sumideros, box culvert, estructura en general, entre otros. Realizar el alistamiento y transporte de las piezas de maquinaria, equipos, materiales y herramientas que utiliza el personal de la cuadrilla. Realizar la toma de muestras de aguas y suelos, según indicaciones del superior inmediato. Mantener en perfecto estado de limpieza y funcionamiento las herramientas y equipos de trabajo que se le asignen y responder por las pérdidas y los daños ocasionados por el mal uso de los mismos. Operar equipos de presión y succión, y demás, utilizados para ejecutar las operaciones de los sistemas de acueducto y alcantarillado. Realizar en coordinación con el superior inmediato, las actividades de impacto urbano para la ejecución de obras en espacio público en los sistemas de acueducto y alcantarillado. Informar oportunamente al superior inmediato sobre el desarrollo de los trabajos encomendados, inconvenientes o dificultades presentados en la ejecución de los mismos, los accidentes e imprevistos ocurridos. Cumplir con los procedimientos establecidos por la empresa aplicando las medidas de prevención y protección para minimizar la ocurrencia de los riesgos asociados a la labor en cumplimiento de las normas de servicio internas y legislación vigente.</t>
  </si>
  <si>
    <t>DIVISIÓN SISTEMA NORTE ABASTECIMIENTO</t>
  </si>
  <si>
    <t>SISTEMA CHINGAZA</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</si>
</sst>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3">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medium"/>
      <right style="medium"/>
      <top style="medium"/>
      <bottom/>
    </border>
    <border>
      <left style="medium"/>
      <right style="medium"/>
      <top/>
      <bottom/>
    </border>
    <border>
      <left style="medium"/>
      <right style="medium"/>
      <top/>
      <bottom style="medium"/>
    </border>
    <border>
      <left style="medium"/>
      <right style="medium"/>
      <top style="thin"/>
      <bottom/>
    </border>
    <border>
      <left style="medium"/>
      <right style="medium"/>
      <top/>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59">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1" fillId="3" borderId="4" xfId="0" applyFont="1" applyFill="1" applyBorder="1" applyAlignment="1">
      <alignment horizontal="justify" vertical="center" wrapText="1"/>
    </xf>
    <xf numFmtId="0" fontId="3" fillId="4" borderId="5" xfId="0" applyFont="1" applyFill="1" applyBorder="1" applyAlignment="1" applyProtection="1">
      <alignment horizontal="center" vertical="center" wrapText="1"/>
      <protection locked="0"/>
    </xf>
    <xf numFmtId="0" fontId="0" fillId="5" borderId="0" xfId="0" applyFill="1"/>
    <xf numFmtId="0" fontId="9" fillId="6" borderId="6" xfId="28" applyFont="1" applyFill="1" applyBorder="1" applyAlignment="1">
      <alignment horizontal="center"/>
      <protection/>
    </xf>
    <xf numFmtId="0" fontId="9" fillId="0" borderId="7" xfId="28" applyFont="1" applyFill="1" applyBorder="1" applyAlignment="1">
      <alignment wrapText="1"/>
      <protection/>
    </xf>
    <xf numFmtId="0" fontId="9" fillId="5" borderId="7" xfId="28" applyFont="1" applyFill="1" applyBorder="1" applyAlignment="1">
      <alignment wrapText="1"/>
      <protection/>
    </xf>
    <xf numFmtId="0" fontId="0" fillId="3" borderId="8" xfId="0" applyFill="1" applyBorder="1" applyAlignment="1">
      <alignment horizontal="center" vertical="center" wrapText="1"/>
    </xf>
    <xf numFmtId="0" fontId="0" fillId="3" borderId="3" xfId="0" applyFill="1" applyBorder="1" applyAlignment="1">
      <alignment horizontal="center" vertical="center" wrapText="1"/>
    </xf>
    <xf numFmtId="0" fontId="5" fillId="0" borderId="8"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3" borderId="4" xfId="0" applyFill="1" applyBorder="1" applyAlignment="1">
      <alignment horizontal="center" vertical="center" wrapText="1"/>
    </xf>
    <xf numFmtId="0" fontId="5" fillId="0" borderId="4"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9" fillId="5" borderId="7" xfId="28" applyFont="1" applyFill="1" applyBorder="1" applyAlignment="1">
      <alignment wrapText="1"/>
      <protection/>
    </xf>
    <xf numFmtId="0" fontId="2" fillId="3" borderId="3" xfId="0" applyFont="1" applyFill="1" applyBorder="1" applyAlignment="1">
      <alignment horizontal="justify" vertical="center" wrapText="1"/>
    </xf>
    <xf numFmtId="0" fontId="2" fillId="3" borderId="8"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4" fillId="3" borderId="8" xfId="0" applyFont="1" applyFill="1" applyBorder="1" applyAlignment="1">
      <alignment horizontal="center" vertical="center"/>
    </xf>
    <xf numFmtId="0" fontId="1" fillId="3" borderId="8" xfId="0" applyFont="1" applyFill="1" applyBorder="1" applyAlignment="1">
      <alignment horizontal="justify" vertical="center" wrapText="1"/>
    </xf>
    <xf numFmtId="0" fontId="2" fillId="3" borderId="8" xfId="0" applyFont="1" applyFill="1" applyBorder="1" applyAlignment="1">
      <alignment vertical="center" wrapText="1"/>
    </xf>
    <xf numFmtId="0" fontId="2" fillId="3" borderId="4" xfId="0" applyFont="1" applyFill="1" applyBorder="1" applyAlignment="1">
      <alignment horizontal="justify" vertical="center" wrapText="1"/>
    </xf>
    <xf numFmtId="0" fontId="2" fillId="7" borderId="8" xfId="0" applyFont="1" applyFill="1" applyBorder="1" applyAlignment="1">
      <alignment horizontal="center" vertical="center" wrapText="1"/>
    </xf>
    <xf numFmtId="0" fontId="0" fillId="7" borderId="8" xfId="0" applyFill="1" applyBorder="1" applyAlignment="1">
      <alignment horizontal="center" vertical="center" wrapText="1"/>
    </xf>
    <xf numFmtId="0" fontId="1" fillId="7" borderId="8" xfId="0" applyFont="1" applyFill="1" applyBorder="1" applyAlignment="1">
      <alignment horizontal="center" vertical="center" wrapText="1"/>
    </xf>
    <xf numFmtId="0" fontId="4" fillId="7" borderId="8" xfId="0" applyFont="1" applyFill="1" applyBorder="1" applyAlignment="1">
      <alignment horizontal="center" vertical="center"/>
    </xf>
    <xf numFmtId="0" fontId="5" fillId="7" borderId="8" xfId="0" applyFont="1" applyFill="1" applyBorder="1" applyAlignment="1" applyProtection="1">
      <alignment horizontal="center" vertical="center" wrapText="1" shrinkToFit="1"/>
      <protection/>
    </xf>
    <xf numFmtId="0" fontId="1" fillId="7" borderId="8" xfId="0" applyFont="1" applyFill="1" applyBorder="1" applyAlignment="1">
      <alignment horizontal="justify" vertical="center" wrapText="1"/>
    </xf>
    <xf numFmtId="0" fontId="2" fillId="7" borderId="8" xfId="0" applyFont="1" applyFill="1" applyBorder="1" applyAlignment="1">
      <alignment vertical="center" wrapText="1"/>
    </xf>
    <xf numFmtId="0" fontId="2" fillId="7" borderId="3" xfId="0" applyFont="1" applyFill="1" applyBorder="1" applyAlignment="1">
      <alignment horizontal="center" vertical="center" wrapText="1"/>
    </xf>
    <xf numFmtId="0" fontId="0" fillId="7" borderId="3" xfId="0" applyFill="1" applyBorder="1" applyAlignment="1">
      <alignment horizontal="center"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2" fillId="7" borderId="4" xfId="0" applyFont="1" applyFill="1" applyBorder="1" applyAlignment="1">
      <alignment horizontal="center" vertical="center" wrapText="1"/>
    </xf>
    <xf numFmtId="0" fontId="0" fillId="7" borderId="4" xfId="0" applyFill="1" applyBorder="1" applyAlignment="1">
      <alignment horizontal="center" vertical="center" wrapText="1"/>
    </xf>
    <xf numFmtId="0" fontId="1" fillId="7" borderId="4" xfId="0" applyFont="1" applyFill="1" applyBorder="1" applyAlignment="1">
      <alignment horizontal="center" vertical="center" wrapText="1"/>
    </xf>
    <xf numFmtId="0" fontId="4" fillId="7" borderId="4" xfId="0" applyFont="1" applyFill="1" applyBorder="1" applyAlignment="1">
      <alignment horizontal="center" vertical="center"/>
    </xf>
    <xf numFmtId="0" fontId="5" fillId="7" borderId="4" xfId="0" applyFont="1" applyFill="1" applyBorder="1" applyAlignment="1" applyProtection="1">
      <alignment horizontal="center" vertical="center" wrapText="1" shrinkToFit="1"/>
      <protection/>
    </xf>
    <xf numFmtId="0" fontId="1" fillId="7" borderId="4" xfId="0" applyFont="1" applyFill="1" applyBorder="1" applyAlignment="1">
      <alignment horizontal="justify" vertical="center" wrapText="1"/>
    </xf>
    <xf numFmtId="0" fontId="2" fillId="7" borderId="4" xfId="0" applyFont="1" applyFill="1" applyBorder="1" applyAlignment="1">
      <alignment vertical="center" wrapText="1"/>
    </xf>
    <xf numFmtId="0" fontId="5" fillId="3" borderId="8" xfId="0" applyFont="1" applyFill="1" applyBorder="1" applyAlignment="1" applyProtection="1">
      <alignment horizontal="center" vertical="center" wrapText="1" shrinkToFit="1"/>
      <protection/>
    </xf>
    <xf numFmtId="0" fontId="5" fillId="3" borderId="3" xfId="0" applyFont="1" applyFill="1" applyBorder="1" applyAlignment="1" applyProtection="1">
      <alignment horizontal="center" vertical="center" wrapText="1" shrinkToFit="1"/>
      <protection/>
    </xf>
    <xf numFmtId="0" fontId="5" fillId="3" borderId="4" xfId="0" applyFont="1" applyFill="1" applyBorder="1" applyAlignment="1" applyProtection="1">
      <alignment horizontal="center" vertical="center" wrapText="1" shrinkToFit="1"/>
      <protection/>
    </xf>
    <xf numFmtId="0" fontId="2" fillId="7" borderId="4" xfId="0" applyFont="1" applyFill="1" applyBorder="1" applyAlignment="1">
      <alignment horizontal="justify" vertical="center" wrapText="1"/>
    </xf>
    <xf numFmtId="0" fontId="11" fillId="2" borderId="9" xfId="0" applyFont="1" applyFill="1" applyBorder="1" applyAlignment="1">
      <alignment horizontal="center" vertical="center" textRotation="90"/>
    </xf>
    <xf numFmtId="0" fontId="11" fillId="2" borderId="10" xfId="0" applyFont="1" applyFill="1" applyBorder="1" applyAlignment="1">
      <alignment horizontal="center" vertical="center" textRotation="90"/>
    </xf>
    <xf numFmtId="0" fontId="11" fillId="2" borderId="11" xfId="0" applyFont="1" applyFill="1" applyBorder="1" applyAlignment="1">
      <alignment horizontal="center" vertical="center" textRotation="90"/>
    </xf>
    <xf numFmtId="0" fontId="1" fillId="7" borderId="8" xfId="0" applyFont="1" applyFill="1" applyBorder="1" applyAlignment="1">
      <alignment horizontal="justify" vertical="center" wrapText="1"/>
    </xf>
    <xf numFmtId="0" fontId="1" fillId="7" borderId="3" xfId="0" applyFont="1" applyFill="1" applyBorder="1" applyAlignment="1">
      <alignment horizontal="justify" vertical="center" wrapText="1"/>
    </xf>
    <xf numFmtId="0" fontId="2" fillId="7" borderId="8"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12"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1" fillId="7" borderId="12" xfId="0" applyFont="1" applyFill="1" applyBorder="1" applyAlignment="1">
      <alignment horizontal="justify" vertical="center" wrapText="1"/>
    </xf>
    <xf numFmtId="0" fontId="1" fillId="7" borderId="10" xfId="0" applyFont="1" applyFill="1" applyBorder="1" applyAlignment="1">
      <alignment horizontal="justify" vertical="center" wrapText="1"/>
    </xf>
    <xf numFmtId="0" fontId="1" fillId="7" borderId="8"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7" borderId="12" xfId="0" applyFont="1" applyFill="1" applyBorder="1" applyAlignment="1" applyProtection="1">
      <alignment horizontal="center" vertical="center" wrapText="1"/>
      <protection locked="0"/>
    </xf>
    <xf numFmtId="0" fontId="1" fillId="7" borderId="4" xfId="0" applyFont="1" applyFill="1" applyBorder="1" applyAlignment="1" applyProtection="1">
      <alignment horizontal="center" vertical="center" wrapText="1"/>
      <protection locked="0"/>
    </xf>
    <xf numFmtId="0" fontId="3" fillId="7" borderId="8" xfId="0" applyFont="1" applyFill="1" applyBorder="1" applyAlignment="1" applyProtection="1">
      <alignment horizontal="center" vertical="center" wrapText="1"/>
      <protection locked="0"/>
    </xf>
    <xf numFmtId="0" fontId="3" fillId="7" borderId="3"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1" fillId="7" borderId="8"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12"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1" fillId="3" borderId="8"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3" fillId="3" borderId="8"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1" fillId="3" borderId="8"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8"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1" fillId="3" borderId="12" xfId="0" applyFont="1" applyFill="1" applyBorder="1" applyAlignment="1">
      <alignment horizontal="justify" vertical="center" wrapText="1"/>
    </xf>
    <xf numFmtId="0" fontId="1" fillId="3" borderId="10" xfId="0" applyFont="1" applyFill="1" applyBorder="1" applyAlignment="1">
      <alignment horizontal="justify" vertical="center" wrapText="1"/>
    </xf>
    <xf numFmtId="0" fontId="1" fillId="3" borderId="13" xfId="0" applyFont="1" applyFill="1" applyBorder="1" applyAlignment="1">
      <alignment horizontal="justify" vertical="center" wrapText="1"/>
    </xf>
    <xf numFmtId="0" fontId="2" fillId="7" borderId="9"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1" fillId="7" borderId="9"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center" vertical="center" wrapText="1"/>
      <protection locked="0"/>
    </xf>
    <xf numFmtId="0" fontId="1" fillId="7" borderId="11"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3" fillId="7" borderId="10" xfId="0" applyFont="1" applyFill="1" applyBorder="1" applyAlignment="1" applyProtection="1">
      <alignment horizontal="center" vertical="center" wrapText="1"/>
      <protection locked="0"/>
    </xf>
    <xf numFmtId="0" fontId="3" fillId="7" borderId="11" xfId="0" applyFont="1" applyFill="1" applyBorder="1" applyAlignment="1" applyProtection="1">
      <alignment horizontal="center" vertical="center" wrapText="1"/>
      <protection locked="0"/>
    </xf>
    <xf numFmtId="0" fontId="2" fillId="3" borderId="3" xfId="0" applyFont="1" applyFill="1" applyBorder="1" applyAlignment="1">
      <alignment horizontal="justify" vertical="center" wrapText="1"/>
    </xf>
    <xf numFmtId="0" fontId="2" fillId="3" borderId="4" xfId="0" applyFont="1" applyFill="1" applyBorder="1" applyAlignment="1">
      <alignment horizontal="justify" vertical="center" wrapText="1"/>
    </xf>
    <xf numFmtId="0" fontId="1" fillId="3" borderId="4" xfId="0" applyFont="1" applyFill="1" applyBorder="1" applyAlignment="1">
      <alignment horizontal="justify" vertical="center" wrapText="1"/>
    </xf>
    <xf numFmtId="0" fontId="2" fillId="7" borderId="3" xfId="0" applyFont="1" applyFill="1" applyBorder="1" applyAlignment="1">
      <alignment horizontal="justify" vertical="center" wrapText="1"/>
    </xf>
    <xf numFmtId="0" fontId="2" fillId="7" borderId="4" xfId="0" applyFont="1" applyFill="1" applyBorder="1" applyAlignment="1">
      <alignment horizontal="justify" vertical="center" wrapText="1"/>
    </xf>
    <xf numFmtId="0" fontId="1" fillId="7" borderId="4" xfId="0" applyFont="1" applyFill="1" applyBorder="1" applyAlignment="1">
      <alignment horizontal="justify" vertical="center" wrapText="1"/>
    </xf>
    <xf numFmtId="0" fontId="7" fillId="4" borderId="9" xfId="0" applyFont="1" applyFill="1" applyBorder="1" applyAlignment="1" applyProtection="1">
      <alignment horizontal="center" vertical="center" textRotation="90" wrapText="1"/>
      <protection locked="0"/>
    </xf>
    <xf numFmtId="0" fontId="7" fillId="4" borderId="10" xfId="0" applyFont="1" applyFill="1" applyBorder="1" applyAlignment="1" applyProtection="1">
      <alignment horizontal="center" vertical="center" textRotation="90" wrapText="1"/>
      <protection locked="0"/>
    </xf>
    <xf numFmtId="0" fontId="7" fillId="4" borderId="11" xfId="0" applyFont="1" applyFill="1" applyBorder="1" applyAlignment="1" applyProtection="1">
      <alignment horizontal="center" vertical="center" textRotation="90" wrapText="1"/>
      <protection locked="0"/>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6" fillId="8" borderId="5" xfId="0" applyFont="1" applyFill="1" applyBorder="1" applyAlignment="1" applyProtection="1">
      <alignment horizontal="center" vertical="center" wrapText="1"/>
      <protection locked="0"/>
    </xf>
    <xf numFmtId="0" fontId="3" fillId="8"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5" xfId="0" applyFont="1" applyFill="1" applyBorder="1" applyAlignment="1">
      <alignment horizontal="center" vertical="center"/>
    </xf>
    <xf numFmtId="0" fontId="1" fillId="8" borderId="5" xfId="0" applyFont="1" applyFill="1" applyBorder="1" applyAlignment="1">
      <alignment horizontal="center" vertical="center" wrapText="1"/>
    </xf>
    <xf numFmtId="0" fontId="3" fillId="4" borderId="5" xfId="0" applyFont="1" applyFill="1" applyBorder="1" applyAlignment="1" applyProtection="1">
      <alignment horizontal="center" vertical="center" wrapText="1"/>
      <protection locked="0"/>
    </xf>
    <xf numFmtId="0" fontId="7" fillId="4" borderId="9" xfId="0" applyFont="1" applyFill="1" applyBorder="1" applyAlignment="1" applyProtection="1">
      <alignment horizontal="center" textRotation="90" wrapText="1"/>
      <protection locked="0"/>
    </xf>
    <xf numFmtId="0" fontId="7" fillId="4" borderId="10" xfId="0" applyFont="1" applyFill="1" applyBorder="1" applyAlignment="1" applyProtection="1">
      <alignment horizontal="center" textRotation="90" wrapText="1"/>
      <protection locked="0"/>
    </xf>
    <xf numFmtId="0" fontId="7" fillId="4" borderId="11" xfId="0" applyFont="1" applyFill="1" applyBorder="1" applyAlignment="1" applyProtection="1">
      <alignment horizontal="center" textRotation="90" wrapText="1"/>
      <protection locked="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180">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Csuarezl\Desktop\MATRICES%20ENTREGADAS%20A%20S.O\PARA%20SEGUNDA%20ENTREGA\CARLOS%20SUAREZ\MIP%20DIRECCI&#211;N%20GESTI&#211;N%20COMUNITARIA.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RECCIÓN GESTIÓN COMUNITARIA"/>
      <sheetName val="Hoja1"/>
      <sheetName val="Hoja2"/>
    </sheetNames>
    <sheetDataSet>
      <sheetData sheetId="0"/>
      <sheetData sheetId="1">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Enfermedades Infectocontagiosas
</v>
          </cell>
          <cell r="G5" t="str">
            <v>Riesgo Biológico, Autocuidado y/o Uso y manejo adecuado de E.P.P.
</v>
          </cell>
        </row>
        <row r="6">
          <cell r="A6" t="str">
            <v>Bacterias (Oficinas)</v>
          </cell>
          <cell r="B6" t="str">
            <v>Bacterias</v>
          </cell>
          <cell r="C6" t="str">
            <v>Infecciones Bacterianas</v>
          </cell>
          <cell r="D6" t="str">
            <v>N/A</v>
          </cell>
          <cell r="E6" t="str">
            <v>Vacunación</v>
          </cell>
          <cell r="F6" t="str">
            <v>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Enfermedades Infectocontagiosas
</v>
          </cell>
          <cell r="G8" t="str">
            <v>Riesgo Biológico, Autocuidado y/o Uso y manejo adecuado de E.P.P.
</v>
          </cell>
        </row>
        <row r="9">
          <cell r="A9" t="str">
            <v>Virus (Oficinas)</v>
          </cell>
          <cell r="B9" t="str">
            <v>Virus</v>
          </cell>
          <cell r="C9" t="str">
            <v>Infecciones Virales</v>
          </cell>
          <cell r="D9" t="str">
            <v>N/A</v>
          </cell>
          <cell r="E9" t="str">
            <v>Vacunación</v>
          </cell>
          <cell r="F9" t="str">
            <v>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HIPOTERMIA</v>
          </cell>
          <cell r="D18" t="str">
            <v>Inspecciones planeadas e inspecciones no planeadas, procedimientos de programas de seguridad y salud en el trabajo</v>
          </cell>
          <cell r="E18" t="str">
            <v>EPP OVEROLES TERMICOS</v>
          </cell>
          <cell r="F18" t="str">
            <v>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MALA DISTRIBUCIÓN DE PRODUCTOS </v>
          </cell>
          <cell r="C20" t="str">
            <v>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LESIONES EN LA PIEL, IRRITACIÓN EN VÍAS  RESPIRATORIAS, MUERTE</v>
          </cell>
          <cell r="D21" t="str">
            <v>Inspecciones planeadas e inspecciones no planeadas, procedimientos de programas de seguridad y salud en el trabajo</v>
          </cell>
          <cell r="E21" t="str">
            <v>EPP TAPABOCAS, CARETAS CON FILTROS</v>
          </cell>
          <cell r="F21" t="str">
            <v>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HUMOS </v>
          </cell>
          <cell r="C23" t="str">
            <v>ASMA,GRIPA, NEUMOCONIOSIS, CÁNCER </v>
          </cell>
          <cell r="D23" t="str">
            <v>Inspecciones planeadas e inspecciones no planeadas, procedimientos de programas de seguridad y salud en el trabajo</v>
          </cell>
          <cell r="E23" t="str">
            <v>EPP TAPABOCAS, CARETAS CON FILTROS </v>
          </cell>
          <cell r="F23" t="str">
            <v>NEUMOCONIOSIS</v>
          </cell>
          <cell r="G23" t="str">
            <v>USO Y MANEJO ADECUADO DE E.P.P.</v>
          </cell>
        </row>
        <row r="24">
          <cell r="A24" t="str">
            <v>Líquidos</v>
          </cell>
          <cell r="B24" t="str">
            <v>LÍQUIDOS</v>
          </cell>
          <cell r="C24" t="str">
            <v>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POLVOS INORGÁNICOS </v>
          </cell>
          <cell r="C26" t="str">
            <v>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(lluvias, crecientes de ríos y quebrada, caídas desde tarabitas, puentes y medios de transporte)</v>
          </cell>
          <cell r="C48" t="str">
            <v>Contusiones, laceraciones, afectaciones del sistema respiratorio</v>
          </cell>
          <cell r="D48" t="str">
            <v>Inspecciones planeadas e inspecciones no planeadas, procedimientos de programas de seguridad y salud en el trabajo</v>
          </cell>
          <cell r="E48" t="str">
            <v>E.P.P.</v>
          </cell>
          <cell r="F48" t="str">
            <v>Muerte</v>
          </cell>
          <cell r="G48" t="str">
            <v>Salvamento acuático,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Perdida de la audición provocada por el ruido </v>
          </cell>
          <cell r="D85" t="str">
            <v/>
          </cell>
          <cell r="E85" t="str">
            <v/>
          </cell>
          <cell r="F85" t="str">
            <v>Perdida de la audición provocada por el ruido </v>
          </cell>
          <cell r="G85" t="str">
            <v/>
          </cell>
        </row>
        <row r="86">
          <cell r="A86" t="str">
            <v>Agentes Fisicos 2</v>
          </cell>
          <cell r="B86" t="str">
            <v>Ruido</v>
          </cell>
          <cell r="C86" t="str">
            <v>Otras percepciones auditivas anormales: alteraciones temporales del umbral auditivo, compromiso "de la discriminación auditiva e hipoacusia </v>
          </cell>
          <cell r="D86" t="str">
            <v/>
          </cell>
          <cell r="E86" t="str">
            <v/>
          </cell>
          <cell r="F86" t="str">
            <v>Otras percepciones auditivas anormales: alteraciones temporales del umbral auditivo, compromiso "de la discriminación auditiva e hipoacusia </v>
          </cell>
          <cell r="G86" t="str">
            <v/>
          </cell>
        </row>
        <row r="87">
          <cell r="A87" t="str">
            <v>Agentes Fisicos 3</v>
          </cell>
          <cell r="B87" t="str">
            <v>Ruido</v>
          </cell>
          <cell r="C87" t="str">
            <v>Hipertensión arterial sindrome por ruptura traumática del tímpano </v>
          </cell>
          <cell r="D87" t="str">
            <v/>
          </cell>
          <cell r="E87" t="str">
            <v/>
          </cell>
          <cell r="F87" t="str">
            <v>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Lesiones de hombro (M75): Capsulitis. adhesiva de hombro (hombro congelado, periartritis de hombro), Síndrome de Manguito Rotador o transmitidas a la Síndrome de Supraespinoso extremidad; Tendinitis bicipital, Tendinitis calcificante, Bursitis de hombre, </v>
          </cell>
          <cell r="F93" t="str">
            <v>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Otros trastornos específicos de los glóbulos blancos: Leucocitosis, reacción leucemoide  </v>
          </cell>
          <cell r="D118" t="str">
            <v/>
          </cell>
          <cell r="E118" t="str">
            <v/>
          </cell>
          <cell r="F118" t="str">
            <v>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Polineuropatla debida a otros agentes tóxicos </v>
          </cell>
          <cell r="D149" t="str">
            <v/>
          </cell>
          <cell r="E149" t="str">
            <v/>
          </cell>
          <cell r="F149" t="str">
            <v> Polineuropatla debida a otros agentes tóxicos </v>
          </cell>
          <cell r="G149" t="str">
            <v/>
          </cell>
        </row>
        <row r="150">
          <cell r="A150" t="str">
            <v>Agente quimico 5</v>
          </cell>
          <cell r="B150" t="str">
            <v>Arsénico y sus compuestos arsenicales</v>
          </cell>
          <cell r="C150" t="str">
            <v>Encefalopatla tóxica aguda </v>
          </cell>
          <cell r="D150" t="str">
            <v/>
          </cell>
          <cell r="E150" t="str">
            <v/>
          </cell>
          <cell r="F150" t="str">
            <v>Encefalopatla tóxica aguda </v>
          </cell>
          <cell r="G150" t="str">
            <v/>
          </cell>
        </row>
        <row r="151">
          <cell r="A151" t="str">
            <v>Agente quimico 6</v>
          </cell>
          <cell r="B151" t="str">
            <v>Arsénico y sus compuestos arsenicales</v>
          </cell>
          <cell r="C151" t="str">
            <v>Blefaritis, Conjuntivitis </v>
          </cell>
          <cell r="D151" t="str">
            <v/>
          </cell>
          <cell r="E151" t="str">
            <v/>
          </cell>
          <cell r="F151" t="str">
            <v>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Rinitis crónica </v>
          </cell>
          <cell r="D154" t="str">
            <v/>
          </cell>
          <cell r="E154" t="str">
            <v/>
          </cell>
          <cell r="F154" t="str">
            <v>Rinitis crónica </v>
          </cell>
          <cell r="G154" t="str">
            <v/>
          </cell>
        </row>
        <row r="155">
          <cell r="A155" t="str">
            <v>Agente quimico 10</v>
          </cell>
          <cell r="B155" t="str">
            <v>Arsénico y sus compuestos arsenicales</v>
          </cell>
          <cell r="C155" t="str">
            <v> Ulceración o necrosis del tabique nasal </v>
          </cell>
          <cell r="D155" t="str">
            <v/>
          </cell>
          <cell r="E155" t="str">
            <v/>
          </cell>
          <cell r="F155" t="str">
            <v>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Hipertensión portal , Dermatitis de contacto por irritantes </v>
          </cell>
          <cell r="D159" t="str">
            <v/>
          </cell>
          <cell r="E159" t="str">
            <v/>
          </cell>
          <cell r="F159" t="str">
            <v>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Leucodermia no clasificada en otra parte (Vitflígo ocupacional) </v>
          </cell>
          <cell r="D161" t="str">
            <v/>
          </cell>
          <cell r="E161" t="str">
            <v/>
          </cell>
          <cell r="F161" t="str">
            <v>Leucodermia no clasificada en otra parte (Vitflígo ocupacional) </v>
          </cell>
          <cell r="G161" t="str">
            <v/>
          </cell>
        </row>
        <row r="162">
          <cell r="A162" t="str">
            <v>Agente quimico 17</v>
          </cell>
          <cell r="B162" t="str">
            <v>Arsénico y sus compuestos arsenicales</v>
          </cell>
          <cell r="C162" t="str">
            <v>Queratosis palmar y plantar adquirida </v>
          </cell>
          <cell r="D162" t="str">
            <v/>
          </cell>
          <cell r="E162" t="str">
            <v/>
          </cell>
          <cell r="F162" t="str">
            <v>Queratosis palmar y plantar adquirida </v>
          </cell>
          <cell r="G162" t="str">
            <v/>
          </cell>
        </row>
        <row r="163">
          <cell r="A163" t="str">
            <v>Agente quimico 18</v>
          </cell>
          <cell r="B163" t="str">
            <v>Arsénico y sus compuestos arsenicales</v>
          </cell>
          <cell r="C163" t="str">
            <v>Efeptos tóxicos agudos </v>
          </cell>
          <cell r="D163" t="str">
            <v/>
          </cell>
          <cell r="E163" t="str">
            <v/>
          </cell>
          <cell r="F163" t="str">
            <v>Efeptos tóxicos agudos </v>
          </cell>
          <cell r="G163" t="str">
            <v/>
          </cell>
        </row>
        <row r="164">
          <cell r="A164" t="str">
            <v>Agente quimico 19</v>
          </cell>
          <cell r="B164" t="str">
            <v>Arsénico y sus compuestos arsenicales</v>
          </cell>
          <cell r="C164" t="str">
            <v>Leucemia múltiple y Mieloma mÚltiple </v>
          </cell>
          <cell r="D164" t="str">
            <v/>
          </cell>
          <cell r="E164" t="str">
            <v/>
          </cell>
          <cell r="F164" t="str">
            <v>Leucemia múltiple y Mieloma mÚltiple </v>
          </cell>
          <cell r="G164" t="str">
            <v/>
          </cell>
        </row>
        <row r="165">
          <cell r="A165" t="str">
            <v>Agente quimico 20</v>
          </cell>
          <cell r="B165" t="str">
            <v>Arsénico y sus compuestos arsenicales</v>
          </cell>
          <cell r="C165" t="str">
            <v> Enfermedad de Hodgki</v>
          </cell>
          <cell r="D165" t="str">
            <v/>
          </cell>
          <cell r="E165" t="str">
            <v/>
          </cell>
          <cell r="F165" t="str">
            <v> Enfermedad de Hodgki</v>
          </cell>
          <cell r="G165" t="str">
            <v/>
          </cell>
        </row>
        <row r="166">
          <cell r="A166" t="str">
            <v>Agente quimico 21</v>
          </cell>
          <cell r="B166" t="str">
            <v>Arsénico y sus compuestos arsenicales</v>
          </cell>
          <cell r="C166" t="str">
            <v>Linfoma no Hodgki y Linfosarcoma </v>
          </cell>
          <cell r="D166" t="str">
            <v/>
          </cell>
          <cell r="E166" t="str">
            <v/>
          </cell>
          <cell r="F166" t="str">
            <v>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Benceno y, sus derivados tóxicos </v>
          </cell>
          <cell r="C178" t="str">
            <v>Leucemias</v>
          </cell>
          <cell r="D178" t="str">
            <v/>
          </cell>
          <cell r="E178" t="str">
            <v/>
          </cell>
          <cell r="F178" t="str">
            <v>Leucemias</v>
          </cell>
          <cell r="G178" t="str">
            <v/>
          </cell>
        </row>
        <row r="179">
          <cell r="A179" t="str">
            <v>Agente quimico 34</v>
          </cell>
          <cell r="B179" t="str">
            <v>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Benceno y, sus derivados tóxicos </v>
          </cell>
          <cell r="C183" t="str">
            <v>Agranulocito</v>
          </cell>
          <cell r="D183" t="str">
            <v/>
          </cell>
          <cell r="E183" t="str">
            <v/>
          </cell>
          <cell r="F183" t="str">
            <v>Agranulocito</v>
          </cell>
          <cell r="G183" t="str">
            <v/>
          </cell>
        </row>
        <row r="184">
          <cell r="A184" t="str">
            <v>Agente quimico 39</v>
          </cell>
          <cell r="B184" t="str">
            <v>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Benceno y, sus derivados tóxicos </v>
          </cell>
          <cell r="C185" t="str">
            <v>Trastornos de personalidad y del comportamiento derivados de enfermedad, lesión y de disfunción de la personalidad  </v>
          </cell>
          <cell r="D185" t="str">
            <v/>
          </cell>
          <cell r="E185" t="str">
            <v/>
          </cell>
          <cell r="F185" t="str">
            <v>Trastornos de personalidad y del comportamiento derivados de enfermedad, lesión y de disfunción de la personalidad  </v>
          </cell>
          <cell r="G185" t="str">
            <v/>
          </cell>
        </row>
        <row r="186">
          <cell r="A186" t="str">
            <v>Agente quimico 41</v>
          </cell>
          <cell r="B186" t="str">
            <v>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Benceno y, sus derivados tóxicos </v>
          </cell>
          <cell r="C187" t="str">
            <v>Hipoacusia ototóxica</v>
          </cell>
          <cell r="D187" t="str">
            <v/>
          </cell>
          <cell r="E187" t="str">
            <v/>
          </cell>
          <cell r="F187" t="str">
            <v>Hipoacusia ototóxica</v>
          </cell>
          <cell r="G187" t="str">
            <v/>
          </cell>
        </row>
        <row r="188">
          <cell r="A188" t="str">
            <v>Agente quimico 43</v>
          </cell>
          <cell r="B188" t="str">
            <v>Benceno y, sus derivados tóxicos </v>
          </cell>
          <cell r="C188" t="str">
            <v>Soldadura</v>
          </cell>
          <cell r="D188" t="str">
            <v/>
          </cell>
          <cell r="E188" t="str">
            <v/>
          </cell>
          <cell r="F188" t="str">
            <v>Soldadura</v>
          </cell>
          <cell r="G188" t="str">
            <v/>
          </cell>
        </row>
        <row r="189">
          <cell r="A189" t="str">
            <v>Agente quimico 44</v>
          </cell>
          <cell r="B189" t="str">
            <v>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Benceno y, sus derivados tóxicos </v>
          </cell>
          <cell r="C190" t="str">
            <v>Efectos tóxicos agudos</v>
          </cell>
          <cell r="D190" t="str">
            <v/>
          </cell>
          <cell r="E190" t="str">
            <v/>
          </cell>
          <cell r="F190" t="str">
            <v>Efectos tóxicos agudos</v>
          </cell>
          <cell r="G190" t="str">
            <v/>
          </cell>
        </row>
        <row r="191">
          <cell r="A191" t="str">
            <v>Agente quimico 46</v>
          </cell>
          <cell r="B191" t="str">
            <v>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Efectos tóxicos agudos  </v>
          </cell>
          <cell r="D211" t="str">
            <v/>
          </cell>
          <cell r="E211" t="str">
            <v/>
          </cell>
          <cell r="F211" t="str">
            <v>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Edema pulmonar agudo</v>
          </cell>
          <cell r="D215" t="str">
            <v/>
          </cell>
          <cell r="E215" t="str">
            <v/>
          </cell>
          <cell r="F215" t="str">
            <v>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Carburos metálicos de tungsteno </v>
          </cell>
          <cell r="C225" t="str">
            <v>Otras rinitis alérgicas</v>
          </cell>
          <cell r="D225" t="str">
            <v/>
          </cell>
          <cell r="E225" t="str">
            <v/>
          </cell>
          <cell r="F225" t="str">
            <v>Otras rinitis alérgicas</v>
          </cell>
          <cell r="G225" t="str">
            <v/>
          </cell>
        </row>
        <row r="226">
          <cell r="A226" t="str">
            <v>Agente quimico 81</v>
          </cell>
          <cell r="B226" t="str">
            <v>Carburos metálicos de tungsteno </v>
          </cell>
          <cell r="C226" t="str">
            <v>Asma</v>
          </cell>
          <cell r="D226" t="str">
            <v/>
          </cell>
          <cell r="E226" t="str">
            <v/>
          </cell>
          <cell r="F226" t="str">
            <v>Asma</v>
          </cell>
          <cell r="G226" t="str">
            <v/>
          </cell>
        </row>
        <row r="227">
          <cell r="A227" t="str">
            <v>Agente quimico 82</v>
          </cell>
          <cell r="B227" t="str">
            <v>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Silicosis</v>
          </cell>
          <cell r="D338" t="str">
            <v/>
          </cell>
          <cell r="E338" t="str">
            <v/>
          </cell>
          <cell r="F338" t="str">
            <v>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2">
        <row r="2">
          <cell r="A2" t="str">
            <v>Aforador 32</v>
          </cell>
        </row>
        <row r="3">
          <cell r="A3" t="str">
            <v>Albañil 42</v>
          </cell>
          <cell r="B3" t="str">
            <v>Ejecutar labores de mantenimiento en terreno, con el objetivo de reparar elementos de la red de acueducto o alcantarillado.</v>
          </cell>
          <cell r="C3" t="str">
            <v>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v>
          </cell>
        </row>
        <row r="4">
          <cell r="A4" t="str">
            <v>Aprendiz pasante 70</v>
          </cell>
        </row>
        <row r="5">
          <cell r="A5" t="str">
            <v>Aprendiz estudiante SENA 72</v>
          </cell>
        </row>
        <row r="6">
          <cell r="A6" t="str">
            <v>Asesor 06</v>
          </cell>
        </row>
        <row r="7">
          <cell r="A7" t="str">
            <v>Asesor 08</v>
          </cell>
        </row>
        <row r="8">
          <cell r="A8" t="str">
            <v>Auxiliar 50</v>
          </cell>
        </row>
        <row r="9">
          <cell r="A9" t="str">
            <v>Auxiliar Administrativo 32</v>
          </cell>
        </row>
        <row r="10">
          <cell r="A10" t="str">
            <v>Auxiliar Administrativo 40</v>
          </cell>
          <cell r="B10" t="str">
            <v>Dar soporte en Ia elaboración de registros e informes y en la ejecución de actividades del area con el fin de contribuir al curnplimiento de los objetivos establecidos por la misma.</v>
          </cell>
          <cell r="C10" t="str">
            <v>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v>
          </cell>
        </row>
        <row r="11">
          <cell r="A11" t="str">
            <v>Auxiliar Administrativo 41</v>
          </cell>
          <cell r="B11" t="str">
            <v>Desarrollar labores asistenciales relacionadas con los procesos y actividades inherentes al area conforme a los lineamientos establecidos para su adecuado funcionamiento.</v>
          </cell>
          <cell r="C11" t="str">
            <v>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v>
          </cell>
        </row>
        <row r="12">
          <cell r="A12" t="str">
            <v>Auxiliar Administrativo 42</v>
          </cell>
          <cell r="B12" t="str">
            <v>Llevar el registro y control de la información del area y asegurar la realización de las actividades de soporte administrativo y tecnico mediante los procedimientos establecidos por el area.</v>
          </cell>
          <cell r="C12" t="str">
            <v>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v>
          </cell>
        </row>
        <row r="13">
          <cell r="A13" t="str">
            <v>Auxiliar en topográfia 42</v>
          </cell>
          <cell r="B13" t="str">
            <v>Preparar el material y ejecutar las labores necesarias con el objetivo de dar cumplirniento de las actividades de la comision de topografia.</v>
          </cell>
          <cell r="C13" t="str">
            <v>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v>
          </cell>
        </row>
        <row r="14">
          <cell r="A14" t="str">
            <v>Auxiliar operativo 32</v>
          </cell>
        </row>
        <row r="15">
          <cell r="A15" t="str">
            <v>Auxiliar operativo 40</v>
          </cell>
          <cell r="B15" t="str">
            <v>Realizar actividades logisticas en las obras de reconstruction, mantenimiento preventivo y correctivo de Ia red de acueducto, para evitar inconvenientes que afecten a Ia ciudadania</v>
          </cell>
          <cell r="C15" t="str">
            <v>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v>
          </cell>
        </row>
        <row r="16">
          <cell r="A16" t="str">
            <v>Auxiliar operativo 41</v>
          </cell>
        </row>
        <row r="17">
          <cell r="A17" t="str">
            <v>Auxiliar operativo 42</v>
          </cell>
          <cell r="B17" t="str">
            <v>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v>
          </cell>
          <cell r="C17" t="str">
            <v>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v>
          </cell>
        </row>
        <row r="18">
          <cell r="A18" t="str">
            <v>Auxiliar técnico salud ocupacional 40</v>
          </cell>
          <cell r="B18" t="str">
            <v>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v>
          </cell>
          <cell r="C18" t="str">
            <v>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v>
          </cell>
        </row>
        <row r="19">
          <cell r="A19" t="str">
            <v>Auxiliar técnico zonas 40</v>
          </cell>
          <cell r="B19" t="str">
            <v>Realizar las actividades encomendadas por su superior inmediato relacionadas con programas de extension social, asuntos comerciales, operativos y de obras, con el fin de apoyar la implementacien de la Politica Social de la Empresa.</v>
          </cell>
          <cell r="C19" t="str">
            <v>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v>
          </cell>
        </row>
        <row r="20">
          <cell r="A20" t="str">
            <v>Ayudante 42</v>
          </cell>
        </row>
        <row r="21">
          <cell r="A21" t="str">
            <v>Ayudante 52</v>
          </cell>
        </row>
        <row r="22">
          <cell r="A22" t="str">
            <v>Ayudante operativo 42</v>
          </cell>
        </row>
        <row r="23">
          <cell r="A23" t="str">
            <v>Bibliotecario 31</v>
          </cell>
          <cell r="B23" t="str">
            <v>Mantener actualizada la documentacion  funcional  de los procesos impactados, realizando ajustes a la herramienta y/o nuevas versiones, con el fin de conserver el soporte tecnico documentado de los nuevos desarrollos.</v>
          </cell>
          <cell r="C23" t="str">
            <v>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v>
          </cell>
        </row>
        <row r="24">
          <cell r="A24" t="str">
            <v>Bibliotecólogo 41</v>
          </cell>
          <cell r="B24" t="str">
            <v>Recibir y atender las necesidades de informacion de la comunidad educativa, mediante la provision de material bibliografico para el cumplimiento de la programacion de las actividades academicas.</v>
          </cell>
          <cell r="C24" t="str">
            <v>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v>
          </cell>
        </row>
        <row r="25">
          <cell r="A25" t="str">
            <v>Celador 41</v>
          </cell>
          <cell r="B25" t="str">
            <v>Vigilar las dependencies, predios, materiales y equipos de la Empresa con el fin de preservar y conservar los bienes de Ia misma.</v>
          </cell>
          <cell r="C25" t="str">
            <v>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v>
          </cell>
        </row>
        <row r="26">
          <cell r="A26" t="str">
            <v>Celador 42</v>
          </cell>
          <cell r="B26" t="str">
            <v>Efectuar la vigilancia de la planta fisica y de los bienes encontrados en la misma, para garantizar la proteccian de los recursos de la Empresa.</v>
          </cell>
          <cell r="C26" t="str">
            <v>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v>
          </cell>
        </row>
        <row r="27">
          <cell r="A27" t="str">
            <v>Conductor opertativo 41</v>
          </cell>
          <cell r="B27" t="str">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ell>
          <cell r="C27" t="str">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ell>
        </row>
        <row r="28">
          <cell r="A28" t="str">
            <v>Director administrativo 08</v>
          </cell>
        </row>
        <row r="29">
          <cell r="A29" t="str">
            <v>Director financiero 08</v>
          </cell>
        </row>
        <row r="30">
          <cell r="A30" t="str">
            <v>Director operativo 08</v>
          </cell>
        </row>
        <row r="31">
          <cell r="A31" t="str">
            <v>Director técnico 08</v>
          </cell>
        </row>
        <row r="32">
          <cell r="A32" t="str">
            <v>Docente 31</v>
          </cell>
          <cell r="B32" t="str">
            <v>Promover el proceso de formacion de los estudiantes dentro del memo del proyecto educativo institucional y la Empresa, para el logro de los objetivos propuestos en el horizonte institucional.</v>
          </cell>
          <cell r="C32" t="str">
            <v>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v>
          </cell>
        </row>
        <row r="33">
          <cell r="A33" t="str">
            <v>Fontanero 41</v>
          </cell>
          <cell r="B33" t="str">
            <v>Efectuar la localizacion y reparacion de los daños en las redes de acueducto, accesorios, acometidas,  reparar  las  valvulas  necesarias  y demas  actividades complementarias  para adelantar los trabajos, con el fin de reestablecer el suministro del servicio a la ciudadania.</v>
          </cell>
          <cell r="C33" t="str">
            <v>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v>
          </cell>
        </row>
        <row r="34">
          <cell r="A34" t="str">
            <v>Fontanero 42</v>
          </cell>
          <cell r="B34" t="str">
            <v>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v>
          </cell>
          <cell r="C34" t="str">
            <v>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v>
          </cell>
        </row>
        <row r="35">
          <cell r="A35" t="str">
            <v>Gerente 04</v>
          </cell>
        </row>
        <row r="36">
          <cell r="A36" t="str">
            <v>Gerente 06</v>
          </cell>
        </row>
        <row r="37">
          <cell r="A37" t="str">
            <v>Gerente general 02</v>
          </cell>
        </row>
        <row r="38">
          <cell r="A38" t="str">
            <v>Guardabosques de hoyas hidrográficas 42</v>
          </cell>
          <cell r="B38" t="str">
            <v>Ejecutar las acciones de cuidado y vigilancia para proteger las zonas de reserva y predios de propiedad de la Empresa que le sean asignados.</v>
          </cell>
          <cell r="C38" t="str">
            <v>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v>
          </cell>
        </row>
        <row r="39">
          <cell r="A39" t="str">
            <v>Jefe de División 20</v>
          </cell>
        </row>
        <row r="40">
          <cell r="A40" t="str">
            <v>Jefe de oficina 06</v>
          </cell>
        </row>
        <row r="41">
          <cell r="A41" t="str">
            <v>Jefe de oficina 08</v>
          </cell>
        </row>
        <row r="42">
          <cell r="A42" t="str">
            <v>Jefe de oficina asesora de comunicaciones 08</v>
          </cell>
        </row>
        <row r="43">
          <cell r="A43" t="str">
            <v>Jefe de oficina asesora de jurídica 08</v>
          </cell>
        </row>
        <row r="44">
          <cell r="A44" t="str">
            <v>Médico 30</v>
          </cell>
          <cell r="B44" t="str">
            <v>Desarrollar las actividades contempladas en el programa de salud ocupacional de la Empresa con el fin de promover la salud integral de los trabajadores.</v>
          </cell>
          <cell r="C44" t="str">
            <v>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v>
          </cell>
        </row>
        <row r="45">
          <cell r="A45" t="str">
            <v>Odontólogo 30</v>
          </cell>
          <cell r="B45" t="str">
            <v>Garantizar el cumplimiento de los servicios odontologicos pactados con las companias prestadoras de los planes adicionales de salud, para que presten los servicios acordes a las necesidades e inconvenientes de los usuarios.</v>
          </cell>
          <cell r="C45" t="str">
            <v>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v>
          </cell>
        </row>
        <row r="46">
          <cell r="A46" t="str">
            <v>Operador de cabrestantes 42</v>
          </cell>
          <cell r="B46" t="str">
            <v>Responder por la operacion de los equipos necesarios en los sitios donde sean requeridos, siguiendo las instrucciones impartidas, para realizar el mantenimiento e inspection de tuberias y redes de alcantarillado sanitario y pluvial.</v>
          </cell>
          <cell r="C46" t="str">
            <v>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v>
          </cell>
        </row>
        <row r="47">
          <cell r="A47" t="str">
            <v>Operador de equipo técnico especializado 32</v>
          </cell>
          <cell r="B47" t="str">
            <v>Operar los equipos pesados de propiedad de la Empresa pare realizar el mantenimiento e inspeccian de tuberias y redes de acueducto y alcantarillado sanitario y pluvial.</v>
          </cell>
          <cell r="C47" t="str">
            <v>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v>
          </cell>
        </row>
        <row r="48">
          <cell r="A48" t="str">
            <v>Operador de válvulas 40</v>
          </cell>
          <cell r="B48" t="str">
            <v>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v>
          </cell>
          <cell r="C48" t="str">
            <v>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v>
          </cell>
        </row>
        <row r="49">
          <cell r="A49" t="str">
            <v>Operador de válvulas 42</v>
          </cell>
          <cell r="B49" t="str">
            <v>Efectuar Ia operacion de valvulas y accesorios de Ia red matriz, para Ia prestación del servicio de acueducto a la ciudadania.</v>
          </cell>
          <cell r="C49" t="str">
            <v>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v>
          </cell>
        </row>
        <row r="50">
          <cell r="A50" t="str">
            <v>Orientador Escolar 31</v>
          </cell>
          <cell r="B50" t="str">
            <v>Promover el proceso de identidad personal, desarrollo integral de la comunidad educativa y social y la identificacion de sus necesidades, para crear un ambiente optima del proceso educativo.</v>
          </cell>
          <cell r="C50" t="str">
            <v>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v>
          </cell>
        </row>
        <row r="51">
          <cell r="A51" t="str">
            <v>Pagador 20</v>
          </cell>
          <cell r="B51" t="str">
            <v>Pagar las acreencias y obligaciones de la Empresa, previo cumplimiento de los requisitos legales e internamente establecidos, utilizando tecnologías y procedimientos de máxima seguridad y realizando las transacciones bancarias que se requiera para tal fin.</v>
          </cell>
          <cell r="C51" t="str">
            <v>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v>
          </cell>
        </row>
        <row r="52">
          <cell r="A52" t="str">
            <v>Profesional 22</v>
          </cell>
        </row>
        <row r="53">
          <cell r="A53" t="str">
            <v>Profesional especializado 20</v>
          </cell>
        </row>
        <row r="54">
          <cell r="A54" t="str">
            <v>Profesional especializado 21</v>
          </cell>
        </row>
        <row r="55">
          <cell r="A55" t="str">
            <v>Rector 20</v>
          </cell>
          <cell r="B55" t="str">
            <v>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v>
          </cell>
          <cell r="C55" t="str">
            <v>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v>
          </cell>
        </row>
        <row r="56">
          <cell r="A56" t="str">
            <v>Secretaria 40</v>
          </cell>
          <cell r="B56" t="str">
            <v>Desarrollar actividades administrativas, complementarias de las tareas propias de los niveles superiores, con el fin de alcanzar los objetivos propuestos teniendo en cuenta la normatividad y el sistema de información documental vigente.</v>
          </cell>
          <cell r="C56" t="str">
            <v>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v>
          </cell>
        </row>
        <row r="57">
          <cell r="A57" t="str">
            <v>Secretaria 41</v>
          </cell>
          <cell r="B57" t="str">
            <v>Tramitar los documentos y correspondencia del area y entes externos con el fin de cumplir los lineamientos establecidos en los procedimientos y en el sistema de gestion documental vigente.</v>
          </cell>
          <cell r="C57" t="str">
            <v>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v>
          </cell>
        </row>
        <row r="58">
          <cell r="A58" t="str">
            <v>Secretaria 42</v>
          </cell>
          <cell r="B58" t="str">
            <v>Recibir y organizar los documentos remitidos por las areas de la Empresa con el fin de garantizar la adecuada distribucion de la documentacion asegurando la continuidad de los procesos.</v>
          </cell>
          <cell r="C58" t="str">
            <v>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v>
          </cell>
        </row>
        <row r="59">
          <cell r="A59" t="str">
            <v>Secretaria 50</v>
          </cell>
          <cell r="B59" t="str">
            <v>Garantizar el  manejo de la  informacion  y documentacion del archivo, para asegurar la actualizacion, conservacion y manejo organizado de los mismos.</v>
          </cell>
          <cell r="C59" t="str">
            <v>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v>
          </cell>
        </row>
        <row r="60">
          <cell r="A60" t="str">
            <v>Secretaria académica 32</v>
          </cell>
          <cell r="B60" t="str">
            <v>Custodiar los libros reglamentarios, la expedicion de documentos firmados por la secretaria academica y el rector para mantener actualizadas las normas serialadas por el Ministeria de Educacion Nacional y la Secretaria de Educacion Distrital.</v>
          </cell>
          <cell r="C60" t="str">
            <v>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v>
          </cell>
        </row>
        <row r="61">
          <cell r="A61" t="str">
            <v>Secretaria profesional 31</v>
          </cell>
          <cell r="B61" t="str">
            <v>Gestionar de manera efectiva las actividades, relacionadas con Ia agenda, atencidn a clientes externos e internos y manejo de documentos para el desarrollo de las responsabilidades del area respectiva.</v>
          </cell>
          <cell r="C61" t="str">
            <v>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v>
          </cell>
        </row>
        <row r="62">
          <cell r="A62" t="str">
            <v>Secretaria profesional 32</v>
          </cell>
          <cell r="B62" t="str">
            <v>Gestionar las solicitudes generadas por los funcionarios y particulares, la coordinacion de las reuniones al superior inmediato y la gestion documental, con el fin de coadyuvar al cumplimiento de las actividades propias de la misma.</v>
          </cell>
          <cell r="C62" t="str">
            <v>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v>
          </cell>
        </row>
        <row r="63">
          <cell r="A63" t="str">
            <v>Secretario general 04</v>
          </cell>
        </row>
        <row r="64">
          <cell r="A64" t="str">
            <v>Soldador 32</v>
          </cell>
          <cell r="B64" t="str">
            <v>Efectuar trabajos relacionados con soldadura electrica autogena y de punto con los equipos estacionarios y portables pare prestar el servicio a las diferentes areas de la Empresa.</v>
          </cell>
          <cell r="C64" t="str">
            <v>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v>
          </cell>
        </row>
        <row r="65">
          <cell r="A65" t="str">
            <v>Sustanciador 40</v>
          </cell>
          <cell r="B65" t="str">
            <v>Sustanciar, tramitar y practicar pruebas a los procesos asignados por el superior inmediato, para el impulso de los mismos, de acuerdo con los lineamientos señalados oor la normatividad vigente.</v>
          </cell>
          <cell r="C65" t="str">
            <v>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v>
          </cell>
        </row>
        <row r="66">
          <cell r="A66" t="str">
            <v>Técnico 32</v>
          </cell>
        </row>
        <row r="67">
          <cell r="A67" t="str">
            <v>Técnico 41</v>
          </cell>
        </row>
        <row r="68">
          <cell r="A68" t="str">
            <v>Técnico 42</v>
          </cell>
        </row>
        <row r="69">
          <cell r="A69" t="str">
            <v>Técnico administrativo 32</v>
          </cell>
        </row>
        <row r="70">
          <cell r="A70" t="str">
            <v>Técnico en tratamiento de aguas 31</v>
          </cell>
          <cell r="B70" t="str">
            <v>Asegurar la operación de los procesos de tratamiento de la planta que le sea asignada, con el fin de garantizar calidad, cantidad, continuidad y oportunidad del agua tratada.</v>
          </cell>
          <cell r="C70" t="str">
            <v>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1">
          <cell r="A71" t="str">
            <v>Técnico en tratamiento de aguas 32</v>
          </cell>
          <cell r="B71" t="str">
            <v>Ejecutar la operación y el control de los procesos de tratamiento, de lodos, de filtración, del control de la dosificación de productos químicos de las plantas con el fin de asegurar que cumplan con la calidad, cantidad, continuidad y oportunidad del agua tratada.</v>
          </cell>
          <cell r="C71" t="str">
            <v>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2">
          <cell r="A72" t="str">
            <v>Técnico en tratamiento de aguas 40</v>
          </cell>
          <cell r="B72" t="str">
            <v>Ejecutar la operación y control del proceso de la planta de tratamiento, realizar la toma de datos de la instrumentación y operación de los embalses y demás túneles, con el fin de asegurar que se cumpla con la calidad, cantidad, continuidad y oportunidad del agua tratada.</v>
          </cell>
          <cell r="C72" t="str">
            <v>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ell>
        </row>
        <row r="73">
          <cell r="A73" t="str">
            <v>Tecnólogo administrativo 30</v>
          </cell>
        </row>
        <row r="74">
          <cell r="A74" t="str">
            <v>Tecnólogo administrativo 31</v>
          </cell>
        </row>
        <row r="75">
          <cell r="A75" t="str">
            <v>Tecnólogo en obras civiles 31</v>
          </cell>
          <cell r="B75" t="str">
            <v>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v>
          </cell>
          <cell r="C75" t="str">
            <v>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v>
          </cell>
        </row>
        <row r="76">
          <cell r="A76" t="str">
            <v>Tecnólogo en obras civiles 32</v>
          </cell>
          <cell r="B76" t="str">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ell>
          <cell r="C76" t="str">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ell>
        </row>
        <row r="77">
          <cell r="A77" t="str">
            <v>Tecnólogo operativo 30</v>
          </cell>
        </row>
        <row r="78">
          <cell r="A78" t="str">
            <v>Tecnólogo operativo 31</v>
          </cell>
        </row>
        <row r="79">
          <cell r="A79" t="str">
            <v>Tecnólogo operativo 32</v>
          </cell>
        </row>
        <row r="80">
          <cell r="A80" t="str">
            <v>Topógrafo 30</v>
          </cell>
          <cell r="B80" t="str">
            <v>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v>
          </cell>
          <cell r="C80" t="str">
            <v>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v>
          </cell>
        </row>
        <row r="81">
          <cell r="A81" t="str">
            <v>Vicerrector 22</v>
          </cell>
          <cell r="B81" t="str">
            <v>Orientar y supervisar las actividades pedagogicas y convivenciales de la institucion, para el cumplimiento del proyecto educativo institucional.</v>
          </cell>
          <cell r="C81" t="str">
            <v>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192"/>
  <sheetViews>
    <sheetView showGridLines="0" tabSelected="1" view="pageBreakPreview" zoomScale="80" zoomScaleSheetLayoutView="80" workbookViewId="0" topLeftCell="A1">
      <selection activeCell="E11" sqref="E11:E32"/>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51"/>
      <c r="D2" s="151"/>
      <c r="E2" s="140" t="s">
        <v>1193</v>
      </c>
      <c r="F2" s="141"/>
      <c r="G2" s="141"/>
      <c r="H2" s="141"/>
      <c r="I2" s="142"/>
      <c r="J2" s="9"/>
      <c r="K2" s="9"/>
      <c r="L2" s="9"/>
      <c r="M2" s="8"/>
      <c r="N2" s="8"/>
      <c r="O2" s="8"/>
      <c r="P2" s="8"/>
      <c r="Q2" s="8"/>
      <c r="R2" s="8"/>
      <c r="S2" s="8"/>
      <c r="T2" s="8"/>
      <c r="U2" s="9"/>
      <c r="V2" s="8"/>
      <c r="W2" s="8"/>
      <c r="X2" s="8"/>
      <c r="Y2" s="8"/>
      <c r="Z2" s="8"/>
      <c r="AA2" s="10"/>
    </row>
    <row r="3" spans="1:27" s="6" customFormat="1" ht="15" customHeight="1">
      <c r="A3" s="5"/>
      <c r="C3" s="11"/>
      <c r="D3" s="8"/>
      <c r="E3" s="143" t="s">
        <v>1194</v>
      </c>
      <c r="F3" s="144"/>
      <c r="G3" s="144"/>
      <c r="H3" s="144"/>
      <c r="I3" s="145"/>
      <c r="J3" s="9"/>
      <c r="K3" s="9"/>
      <c r="L3" s="9"/>
      <c r="M3" s="8"/>
      <c r="N3" s="8"/>
      <c r="O3" s="8"/>
      <c r="P3" s="8"/>
      <c r="Q3" s="8"/>
      <c r="R3" s="8"/>
      <c r="S3" s="8"/>
      <c r="T3" s="8"/>
      <c r="U3" s="9"/>
      <c r="V3" s="8"/>
      <c r="W3" s="8"/>
      <c r="X3" s="8"/>
      <c r="Y3" s="8"/>
      <c r="Z3" s="8"/>
      <c r="AA3" s="10"/>
    </row>
    <row r="4" spans="1:27" s="6" customFormat="1" ht="15" customHeight="1" thickBot="1">
      <c r="A4" s="5"/>
      <c r="C4" s="151"/>
      <c r="D4" s="151"/>
      <c r="E4" s="146" t="s">
        <v>1195</v>
      </c>
      <c r="F4" s="147"/>
      <c r="G4" s="147"/>
      <c r="H4" s="147"/>
      <c r="I4" s="148"/>
      <c r="J4" s="9"/>
      <c r="K4" s="9"/>
      <c r="L4" s="9"/>
      <c r="M4" s="8"/>
      <c r="N4" s="8"/>
      <c r="O4" s="8"/>
      <c r="P4" s="8"/>
      <c r="Q4" s="8"/>
      <c r="R4" s="8"/>
      <c r="S4" s="8"/>
      <c r="T4" s="8"/>
      <c r="U4" s="9"/>
      <c r="V4" s="8"/>
      <c r="W4" s="8"/>
      <c r="X4" s="8"/>
      <c r="Y4" s="8"/>
      <c r="Z4" s="8"/>
      <c r="AA4" s="10"/>
    </row>
    <row r="5" spans="1:27" s="6" customFormat="1" ht="11.25" customHeight="1">
      <c r="A5" s="5"/>
      <c r="C5" s="11"/>
      <c r="D5" s="8"/>
      <c r="E5" s="152"/>
      <c r="F5" s="152"/>
      <c r="G5" s="152"/>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137" t="s">
        <v>11</v>
      </c>
      <c r="B8" s="156" t="s">
        <v>12</v>
      </c>
      <c r="C8" s="153" t="s">
        <v>0</v>
      </c>
      <c r="D8" s="153"/>
      <c r="E8" s="153"/>
      <c r="F8" s="153"/>
      <c r="G8" s="150" t="s">
        <v>1</v>
      </c>
      <c r="H8" s="154"/>
      <c r="I8" s="155" t="s">
        <v>2</v>
      </c>
      <c r="J8" s="150" t="s">
        <v>3</v>
      </c>
      <c r="K8" s="150"/>
      <c r="L8" s="150"/>
      <c r="M8" s="150" t="s">
        <v>4</v>
      </c>
      <c r="N8" s="150"/>
      <c r="O8" s="150"/>
      <c r="P8" s="150"/>
      <c r="Q8" s="150"/>
      <c r="R8" s="150"/>
      <c r="S8" s="150"/>
      <c r="T8" s="150" t="s">
        <v>5</v>
      </c>
      <c r="U8" s="150" t="s">
        <v>6</v>
      </c>
      <c r="V8" s="154"/>
      <c r="W8" s="149" t="s">
        <v>7</v>
      </c>
      <c r="X8" s="149"/>
      <c r="Y8" s="149"/>
      <c r="Z8" s="149"/>
      <c r="AA8" s="149"/>
      <c r="AB8" s="149"/>
      <c r="AC8" s="149"/>
    </row>
    <row r="9" spans="1:29" ht="15.75" customHeight="1" thickBot="1">
      <c r="A9" s="138"/>
      <c r="B9" s="157"/>
      <c r="C9" s="153"/>
      <c r="D9" s="153"/>
      <c r="E9" s="153"/>
      <c r="F9" s="153"/>
      <c r="G9" s="154"/>
      <c r="H9" s="154"/>
      <c r="I9" s="155"/>
      <c r="J9" s="150"/>
      <c r="K9" s="150"/>
      <c r="L9" s="150"/>
      <c r="M9" s="150"/>
      <c r="N9" s="150"/>
      <c r="O9" s="150"/>
      <c r="P9" s="150"/>
      <c r="Q9" s="150"/>
      <c r="R9" s="150"/>
      <c r="S9" s="150"/>
      <c r="T9" s="154"/>
      <c r="U9" s="154"/>
      <c r="V9" s="154"/>
      <c r="W9" s="149"/>
      <c r="X9" s="149"/>
      <c r="Y9" s="149"/>
      <c r="Z9" s="149"/>
      <c r="AA9" s="149"/>
      <c r="AB9" s="149"/>
      <c r="AC9" s="149"/>
    </row>
    <row r="10" spans="1:276" s="13" customFormat="1" ht="39" thickBot="1">
      <c r="A10" s="139"/>
      <c r="B10" s="158"/>
      <c r="C10" s="27" t="s">
        <v>13</v>
      </c>
      <c r="D10" s="27" t="s">
        <v>14</v>
      </c>
      <c r="E10" s="27" t="s">
        <v>1077</v>
      </c>
      <c r="F10" s="27" t="s">
        <v>15</v>
      </c>
      <c r="G10" s="27" t="s">
        <v>16</v>
      </c>
      <c r="H10" s="27" t="s">
        <v>17</v>
      </c>
      <c r="I10" s="155"/>
      <c r="J10" s="27" t="s">
        <v>18</v>
      </c>
      <c r="K10" s="27" t="s">
        <v>19</v>
      </c>
      <c r="L10" s="27" t="s">
        <v>20</v>
      </c>
      <c r="M10" s="27" t="s">
        <v>21</v>
      </c>
      <c r="N10" s="27" t="s">
        <v>22</v>
      </c>
      <c r="O10" s="27" t="s">
        <v>37</v>
      </c>
      <c r="P10" s="27" t="s">
        <v>36</v>
      </c>
      <c r="Q10" s="27" t="s">
        <v>23</v>
      </c>
      <c r="R10" s="27" t="s">
        <v>38</v>
      </c>
      <c r="S10" s="27" t="s">
        <v>24</v>
      </c>
      <c r="T10" s="27" t="s">
        <v>25</v>
      </c>
      <c r="U10" s="27" t="s">
        <v>39</v>
      </c>
      <c r="V10" s="27" t="s">
        <v>26</v>
      </c>
      <c r="W10" s="27" t="s">
        <v>8</v>
      </c>
      <c r="X10" s="27" t="s">
        <v>9</v>
      </c>
      <c r="Y10" s="27" t="s">
        <v>10</v>
      </c>
      <c r="Z10" s="27" t="s">
        <v>31</v>
      </c>
      <c r="AA10" s="27" t="s">
        <v>27</v>
      </c>
      <c r="AB10" s="27" t="s">
        <v>28</v>
      </c>
      <c r="AC10" s="27"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111.75" customHeight="1">
      <c r="A11" s="78" t="s">
        <v>1229</v>
      </c>
      <c r="B11" s="78" t="s">
        <v>1230</v>
      </c>
      <c r="C11" s="101" t="s">
        <v>1197</v>
      </c>
      <c r="D11" s="105" t="s">
        <v>1198</v>
      </c>
      <c r="E11" s="109" t="s">
        <v>1051</v>
      </c>
      <c r="F11" s="109" t="s">
        <v>1196</v>
      </c>
      <c r="G11" s="47" t="str">
        <f>VLOOKUP(H11,Hoja1!A$1:G$445,2,0)</f>
        <v>Modeduras</v>
      </c>
      <c r="H11" s="32" t="s">
        <v>79</v>
      </c>
      <c r="I11" s="47" t="str">
        <f>VLOOKUP(H11,Hoja1!A$2:G$445,3,0)</f>
        <v>Lesiones, tejidos, muerte, enfermedades infectocontagiosas</v>
      </c>
      <c r="J11" s="48" t="s">
        <v>1199</v>
      </c>
      <c r="K11" s="47" t="str">
        <f>VLOOKUP(H11,Hoja1!A$2:G$445,4,0)</f>
        <v>N/A</v>
      </c>
      <c r="L11" s="47" t="str">
        <f>VLOOKUP(H11,Hoja1!A$2:G$445,5,0)</f>
        <v>N/A</v>
      </c>
      <c r="M11" s="48">
        <v>2</v>
      </c>
      <c r="N11" s="49">
        <v>2</v>
      </c>
      <c r="O11" s="49">
        <v>25</v>
      </c>
      <c r="P11" s="49">
        <f>M11*N11</f>
        <v>4</v>
      </c>
      <c r="Q11" s="49">
        <f>O11*P11</f>
        <v>100</v>
      </c>
      <c r="R11" s="32" t="str">
        <f>IF(P11=40,"MA-40",IF(P11=30,"MA-30",IF(P11=20,"A-20",IF(P11=10,"A-10",IF(P11=24,"MA-24",IF(P11=18,"A-18",IF(P11=12,"A-12",IF(P11=6,"M-6",IF(P11=8,"M-8",IF(P11=6,"M-6",IF(P11=4,"B-4",IF(P11=2,"B-2",))))))))))))</f>
        <v>B-4</v>
      </c>
      <c r="S11" s="34" t="str">
        <f aca="true" t="shared" si="0" ref="S11">IF(Q11&lt;=20,"IV",IF(Q11&lt;=120,"III",IF(Q11&lt;=500,"II",IF(Q11&lt;=4000,"I"))))</f>
        <v>III</v>
      </c>
      <c r="T11" s="34" t="str">
        <f>IF(S11=0,"",IF(S11="IV","Aceptable",IF(S11="III","Mejorable",IF(S11="II","No Aceptable o Aceptable Con Control Especifico",IF(S11="I","No Aceptable","")))))</f>
        <v>Mejorable</v>
      </c>
      <c r="U11" s="113">
        <v>1</v>
      </c>
      <c r="V11" s="47" t="str">
        <f>VLOOKUP(H11,Hoja1!A$2:G$445,6,0)</f>
        <v>Posibles enfermedades</v>
      </c>
      <c r="W11" s="50"/>
      <c r="X11" s="50"/>
      <c r="Y11" s="50"/>
      <c r="Z11" s="51"/>
      <c r="AA11" s="51" t="str">
        <f>VLOOKUP(H11,Hoja1!A$2:G$445,7,0)</f>
        <v xml:space="preserve">Riesgo Biológico, Autocuidado y/o Uso y manejo adecuado de E.P.P.
</v>
      </c>
      <c r="AB11" s="50" t="s">
        <v>1201</v>
      </c>
      <c r="AC11" s="101" t="s">
        <v>1200</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36" customHeight="1">
      <c r="A12" s="79"/>
      <c r="B12" s="79"/>
      <c r="C12" s="102"/>
      <c r="D12" s="106"/>
      <c r="E12" s="110"/>
      <c r="F12" s="110"/>
      <c r="G12" s="18" t="str">
        <f>VLOOKUP(H12,Hoja1!A$1:G$445,2,0)</f>
        <v>Bacterias</v>
      </c>
      <c r="H12" s="33" t="s">
        <v>113</v>
      </c>
      <c r="I12" s="18" t="str">
        <f>VLOOKUP(H12,Hoja1!A$2:G$445,3,0)</f>
        <v>Infecciones Bacterianas</v>
      </c>
      <c r="J12" s="19" t="s">
        <v>1199</v>
      </c>
      <c r="K12" s="18" t="str">
        <f>VLOOKUP(H12,Hoja1!A$2:G$445,4,0)</f>
        <v>N/A</v>
      </c>
      <c r="L12" s="18" t="str">
        <f>VLOOKUP(H12,Hoja1!A$2:G$445,5,0)</f>
        <v>Vacunación</v>
      </c>
      <c r="M12" s="19">
        <v>2</v>
      </c>
      <c r="N12" s="20">
        <v>1</v>
      </c>
      <c r="O12" s="20">
        <v>10</v>
      </c>
      <c r="P12" s="20">
        <f aca="true" t="shared" si="1" ref="P12:P58">M12*N12</f>
        <v>2</v>
      </c>
      <c r="Q12" s="20">
        <f aca="true" t="shared" si="2" ref="Q12:Q58">O12*P12</f>
        <v>20</v>
      </c>
      <c r="R12" s="33" t="str">
        <f aca="true" t="shared" si="3" ref="R12:R58">IF(P12=40,"MA-40",IF(P12=30,"MA-30",IF(P12=20,"A-20",IF(P12=10,"A-10",IF(P12=24,"MA-24",IF(P12=18,"A-18",IF(P12=12,"A-12",IF(P12=6,"M-6",IF(P12=8,"M-8",IF(P12=6,"M-6",IF(P12=4,"B-4",IF(P12=2,"B-2",))))))))))))</f>
        <v>B-2</v>
      </c>
      <c r="S12" s="35" t="str">
        <f aca="true" t="shared" si="4" ref="S12:S58">IF(Q12&lt;=20,"IV",IF(Q12&lt;=120,"III",IF(Q12&lt;=500,"II",IF(Q12&lt;=4000,"I"))))</f>
        <v>IV</v>
      </c>
      <c r="T12" s="35" t="str">
        <f aca="true" t="shared" si="5" ref="T12:T58">IF(S12=0,"",IF(S12="IV","Aceptable",IF(S12="III","Mejorable",IF(S12="II","No Aceptable o Aceptable Con Control Especifico",IF(S12="I","No Aceptable","")))))</f>
        <v>Aceptable</v>
      </c>
      <c r="U12" s="114"/>
      <c r="V12" s="18" t="str">
        <f>VLOOKUP(H12,Hoja1!A$2:G$445,6,0)</f>
        <v xml:space="preserve">Enfermedades Infectocontagiosas
</v>
      </c>
      <c r="W12" s="21"/>
      <c r="X12" s="21"/>
      <c r="Y12" s="21"/>
      <c r="Z12" s="17"/>
      <c r="AA12" s="17" t="str">
        <f>VLOOKUP(H12,Hoja1!A$2:G$445,7,0)</f>
        <v>Autocuidado</v>
      </c>
      <c r="AB12" s="118" t="s">
        <v>1202</v>
      </c>
      <c r="AC12" s="102"/>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36" customHeight="1">
      <c r="A13" s="79"/>
      <c r="B13" s="79"/>
      <c r="C13" s="102"/>
      <c r="D13" s="106"/>
      <c r="E13" s="110"/>
      <c r="F13" s="110"/>
      <c r="G13" s="18" t="str">
        <f>VLOOKUP(H13,Hoja1!A$1:G$445,2,0)</f>
        <v>Virus</v>
      </c>
      <c r="H13" s="33" t="s">
        <v>122</v>
      </c>
      <c r="I13" s="18" t="str">
        <f>VLOOKUP(H13,Hoja1!A$2:G$445,3,0)</f>
        <v>Infecciones Virales</v>
      </c>
      <c r="J13" s="19" t="s">
        <v>1199</v>
      </c>
      <c r="K13" s="18" t="str">
        <f>VLOOKUP(H13,Hoja1!A$2:G$445,4,0)</f>
        <v>N/A</v>
      </c>
      <c r="L13" s="18" t="str">
        <f>VLOOKUP(H13,Hoja1!A$2:G$445,5,0)</f>
        <v>Vacunación</v>
      </c>
      <c r="M13" s="19">
        <v>2</v>
      </c>
      <c r="N13" s="20">
        <v>1</v>
      </c>
      <c r="O13" s="20">
        <v>10</v>
      </c>
      <c r="P13" s="20">
        <f t="shared" si="1"/>
        <v>2</v>
      </c>
      <c r="Q13" s="20">
        <f t="shared" si="2"/>
        <v>20</v>
      </c>
      <c r="R13" s="33" t="str">
        <f t="shared" si="3"/>
        <v>B-2</v>
      </c>
      <c r="S13" s="35" t="str">
        <f t="shared" si="4"/>
        <v>IV</v>
      </c>
      <c r="T13" s="35" t="str">
        <f t="shared" si="5"/>
        <v>Aceptable</v>
      </c>
      <c r="U13" s="114"/>
      <c r="V13" s="18" t="str">
        <f>VLOOKUP(H13,Hoja1!A$2:G$445,6,0)</f>
        <v xml:space="preserve">Enfermedades Infectocontagiosas
</v>
      </c>
      <c r="W13" s="21"/>
      <c r="X13" s="21"/>
      <c r="Y13" s="21"/>
      <c r="Z13" s="17"/>
      <c r="AA13" s="17" t="str">
        <f>VLOOKUP(H13,Hoja1!A$2:G$445,7,0)</f>
        <v>Autocuidado</v>
      </c>
      <c r="AB13" s="118"/>
      <c r="AC13" s="102"/>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8.5" customHeight="1">
      <c r="A14" s="79"/>
      <c r="B14" s="79"/>
      <c r="C14" s="102"/>
      <c r="D14" s="106"/>
      <c r="E14" s="110"/>
      <c r="F14" s="110"/>
      <c r="G14" s="18" t="str">
        <f>VLOOKUP(H14,Hoja1!A$1:G$445,2,0)</f>
        <v>AUSENCIA O EXCESO DE LUZ EN UN AMBIENTE</v>
      </c>
      <c r="H14" s="33" t="s">
        <v>155</v>
      </c>
      <c r="I14" s="18" t="str">
        <f>VLOOKUP(H14,Hoja1!A$2:G$445,3,0)</f>
        <v>DISMINUCIÓN AGUDEZA VISUAL, CANSANCIO VISUAL</v>
      </c>
      <c r="J14" s="19" t="s">
        <v>1199</v>
      </c>
      <c r="K14" s="18" t="str">
        <f>VLOOKUP(H14,Hoja1!A$2:G$445,4,0)</f>
        <v>Inspecciones planeadas e inspecciones no planeadas, procedimientos de programas de seguridad y salud en el trabajo</v>
      </c>
      <c r="L14" s="18" t="str">
        <f>VLOOKUP(H14,Hoja1!A$2:G$445,5,0)</f>
        <v>N/A</v>
      </c>
      <c r="M14" s="19">
        <v>6</v>
      </c>
      <c r="N14" s="20">
        <v>3</v>
      </c>
      <c r="O14" s="20">
        <v>25</v>
      </c>
      <c r="P14" s="20">
        <f t="shared" si="1"/>
        <v>18</v>
      </c>
      <c r="Q14" s="20">
        <f t="shared" si="2"/>
        <v>450</v>
      </c>
      <c r="R14" s="33" t="str">
        <f t="shared" si="3"/>
        <v>A-18</v>
      </c>
      <c r="S14" s="35" t="str">
        <f t="shared" si="4"/>
        <v>II</v>
      </c>
      <c r="T14" s="35" t="str">
        <f t="shared" si="5"/>
        <v>No Aceptable o Aceptable Con Control Especifico</v>
      </c>
      <c r="U14" s="114"/>
      <c r="V14" s="18" t="str">
        <f>VLOOKUP(H14,Hoja1!A$2:G$445,6,0)</f>
        <v>DISMINUCIÓN AGUDEZA VISUAL</v>
      </c>
      <c r="W14" s="21"/>
      <c r="X14" s="21"/>
      <c r="Y14" s="21"/>
      <c r="Z14" s="17"/>
      <c r="AA14" s="17" t="str">
        <f>VLOOKUP(H14,Hoja1!A$2:G$445,7,0)</f>
        <v>N/A</v>
      </c>
      <c r="AB14" s="21" t="s">
        <v>1203</v>
      </c>
      <c r="AC14" s="102"/>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67.5" customHeight="1">
      <c r="A15" s="79"/>
      <c r="B15" s="79"/>
      <c r="C15" s="102"/>
      <c r="D15" s="106"/>
      <c r="E15" s="110"/>
      <c r="F15" s="110"/>
      <c r="G15" s="18" t="str">
        <f>VLOOKUP(H15,Hoja1!A$1:G$445,2,0)</f>
        <v>INFRAROJA, ULTRAVIOLETA, VISIBLE, RADIOFRECUENCIA, MICROONDAS, LASER</v>
      </c>
      <c r="H15" s="33" t="s">
        <v>67</v>
      </c>
      <c r="I15" s="18" t="str">
        <f>VLOOKUP(H15,Hoja1!A$2:G$445,3,0)</f>
        <v>CÁNCER, LESIONES DÉRMICAS Y OCULARES</v>
      </c>
      <c r="J15" s="19" t="s">
        <v>1199</v>
      </c>
      <c r="K15" s="18" t="str">
        <f>VLOOKUP(H15,Hoja1!A$2:G$445,4,0)</f>
        <v>Inspecciones planeadas e inspecciones no planeadas, procedimientos de programas de seguridad y salud en el trabajo</v>
      </c>
      <c r="L15" s="18" t="str">
        <f>VLOOKUP(H15,Hoja1!A$2:G$445,5,0)</f>
        <v>PROGRAMA BLOQUEADOR SOLAR</v>
      </c>
      <c r="M15" s="19">
        <v>2</v>
      </c>
      <c r="N15" s="20">
        <v>3</v>
      </c>
      <c r="O15" s="20">
        <v>10</v>
      </c>
      <c r="P15" s="20">
        <f t="shared" si="1"/>
        <v>6</v>
      </c>
      <c r="Q15" s="20">
        <f t="shared" si="2"/>
        <v>60</v>
      </c>
      <c r="R15" s="33" t="str">
        <f t="shared" si="3"/>
        <v>M-6</v>
      </c>
      <c r="S15" s="35" t="str">
        <f t="shared" si="4"/>
        <v>III</v>
      </c>
      <c r="T15" s="35" t="str">
        <f t="shared" si="5"/>
        <v>Mejorable</v>
      </c>
      <c r="U15" s="114"/>
      <c r="V15" s="18" t="str">
        <f>VLOOKUP(H15,Hoja1!A$2:G$445,6,0)</f>
        <v>CÁNCER</v>
      </c>
      <c r="W15" s="21"/>
      <c r="X15" s="21"/>
      <c r="Y15" s="21"/>
      <c r="Z15" s="17"/>
      <c r="AA15" s="17" t="str">
        <f>VLOOKUP(H15,Hoja1!A$2:G$445,7,0)</f>
        <v>N/A</v>
      </c>
      <c r="AB15" s="21" t="s">
        <v>1204</v>
      </c>
      <c r="AC15" s="102"/>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79"/>
      <c r="B16" s="79"/>
      <c r="C16" s="102"/>
      <c r="D16" s="106"/>
      <c r="E16" s="110"/>
      <c r="F16" s="110"/>
      <c r="G16" s="18" t="str">
        <f>VLOOKUP(H16,Hoja1!A$1:G$445,2,0)</f>
        <v>MAQUINARIA O EQUIPO</v>
      </c>
      <c r="H16" s="33" t="s">
        <v>164</v>
      </c>
      <c r="I16" s="18" t="str">
        <f>VLOOKUP(H16,Hoja1!A$2:G$445,3,0)</f>
        <v>SORDERA, ESTRÉS, HIPOACUSIA, CEFALA,IRRITABILIDAD</v>
      </c>
      <c r="J16" s="19" t="s">
        <v>1199</v>
      </c>
      <c r="K16" s="18" t="str">
        <f>VLOOKUP(H16,Hoja1!A$2:G$445,4,0)</f>
        <v>Inspecciones planeadas e inspecciones no planeadas, procedimientos de programas de seguridad y salud en el trabajo</v>
      </c>
      <c r="L16" s="18" t="str">
        <f>VLOOKUP(H16,Hoja1!A$2:G$445,5,0)</f>
        <v>PVE RUIDO</v>
      </c>
      <c r="M16" s="19">
        <v>2</v>
      </c>
      <c r="N16" s="20">
        <v>2</v>
      </c>
      <c r="O16" s="20">
        <v>10</v>
      </c>
      <c r="P16" s="20">
        <f t="shared" si="1"/>
        <v>4</v>
      </c>
      <c r="Q16" s="20">
        <f t="shared" si="2"/>
        <v>40</v>
      </c>
      <c r="R16" s="33" t="str">
        <f t="shared" si="3"/>
        <v>B-4</v>
      </c>
      <c r="S16" s="35" t="str">
        <f t="shared" si="4"/>
        <v>III</v>
      </c>
      <c r="T16" s="35" t="str">
        <f t="shared" si="5"/>
        <v>Mejorable</v>
      </c>
      <c r="U16" s="114"/>
      <c r="V16" s="18" t="str">
        <f>VLOOKUP(H16,Hoja1!A$2:G$445,6,0)</f>
        <v>SORDERA</v>
      </c>
      <c r="W16" s="21"/>
      <c r="X16" s="21"/>
      <c r="Y16" s="21"/>
      <c r="Z16" s="17"/>
      <c r="AA16" s="17" t="str">
        <f>VLOOKUP(H16,Hoja1!A$2:G$445,7,0)</f>
        <v>USO DE EPP</v>
      </c>
      <c r="AB16" s="21" t="s">
        <v>1205</v>
      </c>
      <c r="AC16" s="102"/>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51">
      <c r="A17" s="79"/>
      <c r="B17" s="79"/>
      <c r="C17" s="102"/>
      <c r="D17" s="106"/>
      <c r="E17" s="110"/>
      <c r="F17" s="110"/>
      <c r="G17" s="18" t="str">
        <f>VLOOKUP(H17,Hoja1!A$1:G$445,2,0)</f>
        <v>ENERGÍA TÉRMICA, CAMBIO DE TEMPERATURA DURANTE LOS RECORRIDOS</v>
      </c>
      <c r="H17" s="33" t="s">
        <v>174</v>
      </c>
      <c r="I17" s="18" t="str">
        <f>VLOOKUP(H17,Hoja1!A$2:G$445,3,0)</f>
        <v xml:space="preserve"> HIPOTERMIA</v>
      </c>
      <c r="J17" s="19" t="s">
        <v>1199</v>
      </c>
      <c r="K17" s="18" t="str">
        <f>VLOOKUP(H17,Hoja1!A$2:G$445,4,0)</f>
        <v>Inspecciones planeadas e inspecciones no planeadas, procedimientos de programas de seguridad y salud en el trabajo</v>
      </c>
      <c r="L17" s="18" t="str">
        <f>VLOOKUP(H17,Hoja1!A$2:G$445,5,0)</f>
        <v>EPP OVEROLES TERMICOS</v>
      </c>
      <c r="M17" s="19">
        <v>2</v>
      </c>
      <c r="N17" s="20">
        <v>4</v>
      </c>
      <c r="O17" s="20">
        <v>10</v>
      </c>
      <c r="P17" s="20">
        <f t="shared" si="1"/>
        <v>8</v>
      </c>
      <c r="Q17" s="20">
        <f t="shared" si="2"/>
        <v>80</v>
      </c>
      <c r="R17" s="33" t="str">
        <f t="shared" si="3"/>
        <v>M-8</v>
      </c>
      <c r="S17" s="35" t="str">
        <f t="shared" si="4"/>
        <v>III</v>
      </c>
      <c r="T17" s="35" t="str">
        <f t="shared" si="5"/>
        <v>Mejorable</v>
      </c>
      <c r="U17" s="114"/>
      <c r="V17" s="18" t="str">
        <f>VLOOKUP(H17,Hoja1!A$2:G$445,6,0)</f>
        <v xml:space="preserve"> HIPOTERMIA</v>
      </c>
      <c r="W17" s="21"/>
      <c r="X17" s="21"/>
      <c r="Y17" s="21"/>
      <c r="Z17" s="17"/>
      <c r="AA17" s="17" t="str">
        <f>VLOOKUP(H17,Hoja1!A$2:G$445,7,0)</f>
        <v>N/A</v>
      </c>
      <c r="AB17" s="21" t="s">
        <v>1206</v>
      </c>
      <c r="AC17" s="102"/>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55.5" customHeight="1">
      <c r="A18" s="79"/>
      <c r="B18" s="79"/>
      <c r="C18" s="102"/>
      <c r="D18" s="106"/>
      <c r="E18" s="110"/>
      <c r="F18" s="110"/>
      <c r="G18" s="18" t="str">
        <f>VLOOKUP(H18,Hoja1!A$1:G$445,2,0)</f>
        <v>GASES Y VAPORES</v>
      </c>
      <c r="H18" s="33" t="s">
        <v>250</v>
      </c>
      <c r="I18" s="18" t="str">
        <f>VLOOKUP(H18,Hoja1!A$2:G$445,3,0)</f>
        <v xml:space="preserve"> LESIONES EN LA PIEL, IRRITACIÓN EN VÍAS  RESPIRATORIAS, MUERTE</v>
      </c>
      <c r="J18" s="19" t="s">
        <v>1199</v>
      </c>
      <c r="K18" s="18" t="str">
        <f>VLOOKUP(H18,Hoja1!A$2:G$445,4,0)</f>
        <v>Inspecciones planeadas e inspecciones no planeadas, procedimientos de programas de seguridad y salud en el trabajo</v>
      </c>
      <c r="L18" s="18" t="str">
        <f>VLOOKUP(H18,Hoja1!A$2:G$445,5,0)</f>
        <v>EPP TAPABOCAS, CARETAS CON FILTROS</v>
      </c>
      <c r="M18" s="19">
        <v>2</v>
      </c>
      <c r="N18" s="20">
        <v>2</v>
      </c>
      <c r="O18" s="20">
        <v>100</v>
      </c>
      <c r="P18" s="20">
        <f t="shared" si="1"/>
        <v>4</v>
      </c>
      <c r="Q18" s="20">
        <f t="shared" si="2"/>
        <v>400</v>
      </c>
      <c r="R18" s="33" t="str">
        <f t="shared" si="3"/>
        <v>B-4</v>
      </c>
      <c r="S18" s="35" t="str">
        <f t="shared" si="4"/>
        <v>II</v>
      </c>
      <c r="T18" s="35" t="str">
        <f t="shared" si="5"/>
        <v>No Aceptable o Aceptable Con Control Especifico</v>
      </c>
      <c r="U18" s="114"/>
      <c r="V18" s="18" t="str">
        <f>VLOOKUP(H18,Hoja1!A$2:G$445,6,0)</f>
        <v xml:space="preserve"> MUERTE</v>
      </c>
      <c r="W18" s="21"/>
      <c r="X18" s="21"/>
      <c r="Y18" s="21"/>
      <c r="Z18" s="17"/>
      <c r="AA18" s="17" t="str">
        <f>VLOOKUP(H18,Hoja1!A$2:G$445,7,0)</f>
        <v>USO Y MANEJO ADECUADO DE E.P.P.</v>
      </c>
      <c r="AB18" s="118" t="s">
        <v>1207</v>
      </c>
      <c r="AC18" s="102"/>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5.5" customHeight="1">
      <c r="A19" s="79"/>
      <c r="B19" s="79"/>
      <c r="C19" s="102"/>
      <c r="D19" s="106"/>
      <c r="E19" s="110"/>
      <c r="F19" s="110"/>
      <c r="G19" s="18" t="str">
        <f>VLOOKUP(H19,Hoja1!A$1:G$445,2,0)</f>
        <v>MATERIAL PARTICULADO</v>
      </c>
      <c r="H19" s="33" t="s">
        <v>269</v>
      </c>
      <c r="I19" s="18" t="str">
        <f>VLOOKUP(H19,Hoja1!A$2:G$445,3,0)</f>
        <v>NEUMOCONIOSIS, BRONQUITIS, ASMA, SILICOSIS</v>
      </c>
      <c r="J19" s="19" t="s">
        <v>1199</v>
      </c>
      <c r="K19" s="18" t="str">
        <f>VLOOKUP(H19,Hoja1!A$2:G$445,4,0)</f>
        <v>Inspecciones planeadas e inspecciones no planeadas, procedimientos de programas de seguridad y salud en el trabajo</v>
      </c>
      <c r="L19" s="18" t="str">
        <f>VLOOKUP(H19,Hoja1!A$2:G$445,5,0)</f>
        <v>EPP MASCARILLAS Y FILTROS</v>
      </c>
      <c r="M19" s="19">
        <v>2</v>
      </c>
      <c r="N19" s="20">
        <v>3</v>
      </c>
      <c r="O19" s="20">
        <v>10</v>
      </c>
      <c r="P19" s="20">
        <f t="shared" si="1"/>
        <v>6</v>
      </c>
      <c r="Q19" s="20">
        <f t="shared" si="2"/>
        <v>60</v>
      </c>
      <c r="R19" s="33" t="str">
        <f t="shared" si="3"/>
        <v>M-6</v>
      </c>
      <c r="S19" s="35" t="str">
        <f t="shared" si="4"/>
        <v>III</v>
      </c>
      <c r="T19" s="35" t="str">
        <f t="shared" si="5"/>
        <v>Mejorable</v>
      </c>
      <c r="U19" s="114"/>
      <c r="V19" s="18" t="str">
        <f>VLOOKUP(H19,Hoja1!A$2:G$445,6,0)</f>
        <v>NEUMOCONIOSIS</v>
      </c>
      <c r="W19" s="21"/>
      <c r="X19" s="21"/>
      <c r="Y19" s="21"/>
      <c r="Z19" s="17"/>
      <c r="AA19" s="17" t="str">
        <f>VLOOKUP(H19,Hoja1!A$2:G$445,7,0)</f>
        <v>USO Y MANEJO DE LOS EPP</v>
      </c>
      <c r="AB19" s="118"/>
      <c r="AC19" s="102"/>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29.25" customHeight="1">
      <c r="A20" s="79"/>
      <c r="B20" s="79"/>
      <c r="C20" s="102"/>
      <c r="D20" s="106"/>
      <c r="E20" s="110"/>
      <c r="F20" s="110"/>
      <c r="G20" s="18" t="str">
        <f>VLOOKUP(H20,Hoja1!A$1:G$445,2,0)</f>
        <v>CONCENTRACIÓN EN ACTIVIDADES DE ALTO DESEMPEÑO MENTAL</v>
      </c>
      <c r="H20" s="33" t="s">
        <v>72</v>
      </c>
      <c r="I20" s="18" t="str">
        <f>VLOOKUP(H20,Hoja1!A$2:G$445,3,0)</f>
        <v>ESTRÉS, CEFALEA, IRRITABILIDAD</v>
      </c>
      <c r="J20" s="19" t="s">
        <v>1199</v>
      </c>
      <c r="K20" s="18" t="str">
        <f>VLOOKUP(H20,Hoja1!A$2:G$445,4,0)</f>
        <v>N/A</v>
      </c>
      <c r="L20" s="18" t="str">
        <f>VLOOKUP(H20,Hoja1!A$2:G$445,5,0)</f>
        <v>PVE PSICOSOCIAL</v>
      </c>
      <c r="M20" s="19">
        <v>2</v>
      </c>
      <c r="N20" s="20">
        <v>3</v>
      </c>
      <c r="O20" s="20">
        <v>10</v>
      </c>
      <c r="P20" s="20">
        <f t="shared" si="1"/>
        <v>6</v>
      </c>
      <c r="Q20" s="20">
        <f t="shared" si="2"/>
        <v>60</v>
      </c>
      <c r="R20" s="33" t="str">
        <f t="shared" si="3"/>
        <v>M-6</v>
      </c>
      <c r="S20" s="35" t="str">
        <f t="shared" si="4"/>
        <v>III</v>
      </c>
      <c r="T20" s="35" t="str">
        <f t="shared" si="5"/>
        <v>Mejorable</v>
      </c>
      <c r="U20" s="114"/>
      <c r="V20" s="18" t="str">
        <f>VLOOKUP(H20,Hoja1!A$2:G$445,6,0)</f>
        <v>ESTRÉS</v>
      </c>
      <c r="W20" s="21"/>
      <c r="X20" s="21"/>
      <c r="Y20" s="21"/>
      <c r="Z20" s="17"/>
      <c r="AA20" s="17" t="str">
        <f>VLOOKUP(H20,Hoja1!A$2:G$445,7,0)</f>
        <v>N/A</v>
      </c>
      <c r="AB20" s="118" t="s">
        <v>1208</v>
      </c>
      <c r="AC20" s="102"/>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29.25" customHeight="1">
      <c r="A21" s="79"/>
      <c r="B21" s="79"/>
      <c r="C21" s="102"/>
      <c r="D21" s="106"/>
      <c r="E21" s="110"/>
      <c r="F21" s="110"/>
      <c r="G21" s="18" t="str">
        <f>VLOOKUP(H21,Hoja1!A$1:G$445,2,0)</f>
        <v>NATURALEZA DE LA TAREA</v>
      </c>
      <c r="H21" s="33" t="s">
        <v>76</v>
      </c>
      <c r="I21" s="18" t="str">
        <f>VLOOKUP(H21,Hoja1!A$2:G$445,3,0)</f>
        <v>ESTRÉS,  TRANSTORNOS DEL SUEÑO</v>
      </c>
      <c r="J21" s="19" t="s">
        <v>1199</v>
      </c>
      <c r="K21" s="18" t="str">
        <f>VLOOKUP(H21,Hoja1!A$2:G$445,4,0)</f>
        <v>N/A</v>
      </c>
      <c r="L21" s="18" t="str">
        <f>VLOOKUP(H21,Hoja1!A$2:G$445,5,0)</f>
        <v>PVE PSICOSOCIAL</v>
      </c>
      <c r="M21" s="19">
        <v>2</v>
      </c>
      <c r="N21" s="20">
        <v>3</v>
      </c>
      <c r="O21" s="20">
        <v>10</v>
      </c>
      <c r="P21" s="20">
        <f t="shared" si="1"/>
        <v>6</v>
      </c>
      <c r="Q21" s="20">
        <f t="shared" si="2"/>
        <v>60</v>
      </c>
      <c r="R21" s="33" t="str">
        <f t="shared" si="3"/>
        <v>M-6</v>
      </c>
      <c r="S21" s="35" t="str">
        <f t="shared" si="4"/>
        <v>III</v>
      </c>
      <c r="T21" s="35" t="str">
        <f t="shared" si="5"/>
        <v>Mejorable</v>
      </c>
      <c r="U21" s="114"/>
      <c r="V21" s="18" t="str">
        <f>VLOOKUP(H21,Hoja1!A$2:G$445,6,0)</f>
        <v>ESTRÉS</v>
      </c>
      <c r="W21" s="21"/>
      <c r="X21" s="21"/>
      <c r="Y21" s="21"/>
      <c r="Z21" s="17"/>
      <c r="AA21" s="17" t="str">
        <f>VLOOKUP(H21,Hoja1!A$2:G$445,7,0)</f>
        <v>N/A</v>
      </c>
      <c r="AB21" s="118"/>
      <c r="AC21" s="102"/>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29.25" customHeight="1">
      <c r="A22" s="79"/>
      <c r="B22" s="79"/>
      <c r="C22" s="102"/>
      <c r="D22" s="106"/>
      <c r="E22" s="110"/>
      <c r="F22" s="110"/>
      <c r="G22" s="18" t="str">
        <f>VLOOKUP(H22,Hoja1!A$1:G$445,2,0)</f>
        <v xml:space="preserve"> ALTA CONCENTRACIÓN</v>
      </c>
      <c r="H22" s="33" t="s">
        <v>88</v>
      </c>
      <c r="I22" s="18" t="str">
        <f>VLOOKUP(H22,Hoja1!A$2:G$445,3,0)</f>
        <v>ESTRÉS, DEPRESIÓN, TRANSTORNOS DEL SUEÑO, AUSENCIA DE ATENCIÓN</v>
      </c>
      <c r="J22" s="19" t="s">
        <v>1199</v>
      </c>
      <c r="K22" s="18" t="str">
        <f>VLOOKUP(H22,Hoja1!A$2:G$445,4,0)</f>
        <v>N/A</v>
      </c>
      <c r="L22" s="18" t="str">
        <f>VLOOKUP(H22,Hoja1!A$2:G$445,5,0)</f>
        <v>PVE PSICOSOCIAL</v>
      </c>
      <c r="M22" s="19">
        <v>2</v>
      </c>
      <c r="N22" s="20">
        <v>3</v>
      </c>
      <c r="O22" s="20">
        <v>10</v>
      </c>
      <c r="P22" s="20">
        <f t="shared" si="1"/>
        <v>6</v>
      </c>
      <c r="Q22" s="20">
        <f t="shared" si="2"/>
        <v>60</v>
      </c>
      <c r="R22" s="33" t="str">
        <f t="shared" si="3"/>
        <v>M-6</v>
      </c>
      <c r="S22" s="35" t="str">
        <f t="shared" si="4"/>
        <v>III</v>
      </c>
      <c r="T22" s="35" t="str">
        <f t="shared" si="5"/>
        <v>Mejorable</v>
      </c>
      <c r="U22" s="114"/>
      <c r="V22" s="18" t="str">
        <f>VLOOKUP(H22,Hoja1!A$2:G$445,6,0)</f>
        <v>ESTRÉS, ALTERACIÓN DEL SISTEMA NERVIOSO</v>
      </c>
      <c r="W22" s="21"/>
      <c r="X22" s="21"/>
      <c r="Y22" s="21"/>
      <c r="Z22" s="17"/>
      <c r="AA22" s="17" t="str">
        <f>VLOOKUP(H22,Hoja1!A$2:G$445,7,0)</f>
        <v>N/A</v>
      </c>
      <c r="AB22" s="118"/>
      <c r="AC22" s="102"/>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51">
      <c r="A23" s="79"/>
      <c r="B23" s="79"/>
      <c r="C23" s="102"/>
      <c r="D23" s="106"/>
      <c r="E23" s="110"/>
      <c r="F23" s="110"/>
      <c r="G23" s="18" t="str">
        <f>VLOOKUP(H23,Hoja1!A$1:G$445,2,0)</f>
        <v>Forzadas, Prolongadas</v>
      </c>
      <c r="H23" s="33" t="s">
        <v>40</v>
      </c>
      <c r="I23" s="18" t="str">
        <f>VLOOKUP(H23,Hoja1!A$2:G$445,3,0)</f>
        <v xml:space="preserve">Lesiones osteomusculares, lesiones osteoarticulares
</v>
      </c>
      <c r="J23" s="19" t="s">
        <v>1199</v>
      </c>
      <c r="K23" s="18" t="str">
        <f>VLOOKUP(H23,Hoja1!A$2:G$445,4,0)</f>
        <v>Inspecciones planeadas e inspecciones no planeadas, procedimientos de programas de seguridad y salud en el trabajo</v>
      </c>
      <c r="L23" s="18" t="str">
        <f>VLOOKUP(H23,Hoja1!A$2:G$445,5,0)</f>
        <v>PVE Biomecánico, programa pausas activas, exámenes periódicos, recomendaciones, control de posturas</v>
      </c>
      <c r="M23" s="19">
        <v>2</v>
      </c>
      <c r="N23" s="20">
        <v>4</v>
      </c>
      <c r="O23" s="20">
        <v>10</v>
      </c>
      <c r="P23" s="20">
        <f t="shared" si="1"/>
        <v>8</v>
      </c>
      <c r="Q23" s="20">
        <f t="shared" si="2"/>
        <v>80</v>
      </c>
      <c r="R23" s="33" t="str">
        <f t="shared" si="3"/>
        <v>M-8</v>
      </c>
      <c r="S23" s="35" t="str">
        <f t="shared" si="4"/>
        <v>III</v>
      </c>
      <c r="T23" s="35" t="str">
        <f t="shared" si="5"/>
        <v>Mejorable</v>
      </c>
      <c r="U23" s="114"/>
      <c r="V23" s="18" t="str">
        <f>VLOOKUP(H23,Hoja1!A$2:G$445,6,0)</f>
        <v>Enfermedades Osteomusculares</v>
      </c>
      <c r="W23" s="21"/>
      <c r="X23" s="21"/>
      <c r="Y23" s="21"/>
      <c r="Z23" s="17"/>
      <c r="AA23" s="17" t="str">
        <f>VLOOKUP(H23,Hoja1!A$2:G$445,7,0)</f>
        <v>Prevención en lesiones osteomusculares, líderes de pausas activas</v>
      </c>
      <c r="AB23" s="118" t="s">
        <v>1209</v>
      </c>
      <c r="AC23" s="102"/>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38.25">
      <c r="A24" s="79"/>
      <c r="B24" s="79"/>
      <c r="C24" s="102"/>
      <c r="D24" s="106"/>
      <c r="E24" s="110"/>
      <c r="F24" s="110"/>
      <c r="G24" s="18" t="str">
        <f>VLOOKUP(H24,Hoja1!A$1:G$445,2,0)</f>
        <v>Higiene Muscular</v>
      </c>
      <c r="H24" s="33" t="s">
        <v>483</v>
      </c>
      <c r="I24" s="18" t="str">
        <f>VLOOKUP(H24,Hoja1!A$2:G$445,3,0)</f>
        <v>Lesiones Musculoesqueléticas</v>
      </c>
      <c r="J24" s="19" t="s">
        <v>1199</v>
      </c>
      <c r="K24" s="18" t="str">
        <f>VLOOKUP(H24,Hoja1!A$2:G$445,4,0)</f>
        <v>N/A</v>
      </c>
      <c r="L24" s="18" t="str">
        <f>VLOOKUP(H24,Hoja1!A$2:G$445,5,0)</f>
        <v>N/A</v>
      </c>
      <c r="M24" s="19">
        <v>2</v>
      </c>
      <c r="N24" s="20">
        <v>3</v>
      </c>
      <c r="O24" s="20">
        <v>10</v>
      </c>
      <c r="P24" s="20">
        <f t="shared" si="1"/>
        <v>6</v>
      </c>
      <c r="Q24" s="20">
        <f t="shared" si="2"/>
        <v>60</v>
      </c>
      <c r="R24" s="33" t="str">
        <f t="shared" si="3"/>
        <v>M-6</v>
      </c>
      <c r="S24" s="35" t="str">
        <f t="shared" si="4"/>
        <v>III</v>
      </c>
      <c r="T24" s="35" t="str">
        <f t="shared" si="5"/>
        <v>Mejorable</v>
      </c>
      <c r="U24" s="114"/>
      <c r="V24" s="18" t="str">
        <f>VLOOKUP(H24,Hoja1!A$2:G$445,6,0)</f>
        <v xml:space="preserve">Enfermedades Osteomusculares
</v>
      </c>
      <c r="W24" s="21"/>
      <c r="X24" s="21"/>
      <c r="Y24" s="21"/>
      <c r="Z24" s="17"/>
      <c r="AA24" s="17" t="str">
        <f>VLOOKUP(H24,Hoja1!A$2:G$445,7,0)</f>
        <v>Prevención en lesiones osteomusculares, líderes de pausas activas</v>
      </c>
      <c r="AB24" s="118"/>
      <c r="AC24" s="102"/>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67.5" customHeight="1">
      <c r="A25" s="79"/>
      <c r="B25" s="79"/>
      <c r="C25" s="102"/>
      <c r="D25" s="106"/>
      <c r="E25" s="110"/>
      <c r="F25" s="110"/>
      <c r="G25" s="18" t="str">
        <f>VLOOKUP(H25,Hoja1!A$1:G$445,2,0)</f>
        <v>Atropellamiento, Envestir</v>
      </c>
      <c r="H25" s="33" t="s">
        <v>1187</v>
      </c>
      <c r="I25" s="18" t="str">
        <f>VLOOKUP(H25,Hoja1!A$2:G$445,3,0)</f>
        <v>Lesiones, pérdidas materiales, muerte</v>
      </c>
      <c r="J25" s="19" t="s">
        <v>1199</v>
      </c>
      <c r="K25" s="18" t="str">
        <f>VLOOKUP(H25,Hoja1!A$2:G$445,4,0)</f>
        <v>Inspecciones planeadas e inspecciones no planeadas, procedimientos de programas de seguridad y salud en el trabajo</v>
      </c>
      <c r="L25" s="18" t="str">
        <f>VLOOKUP(H25,Hoja1!A$2:G$445,5,0)</f>
        <v>Programa de seguridad vial, señalización</v>
      </c>
      <c r="M25" s="19">
        <v>2</v>
      </c>
      <c r="N25" s="20">
        <v>3</v>
      </c>
      <c r="O25" s="20">
        <v>60</v>
      </c>
      <c r="P25" s="20">
        <f t="shared" si="1"/>
        <v>6</v>
      </c>
      <c r="Q25" s="20">
        <f t="shared" si="2"/>
        <v>360</v>
      </c>
      <c r="R25" s="33" t="str">
        <f t="shared" si="3"/>
        <v>M-6</v>
      </c>
      <c r="S25" s="35" t="str">
        <f t="shared" si="4"/>
        <v>II</v>
      </c>
      <c r="T25" s="35" t="str">
        <f t="shared" si="5"/>
        <v>No Aceptable o Aceptable Con Control Especifico</v>
      </c>
      <c r="U25" s="114"/>
      <c r="V25" s="18" t="str">
        <f>VLOOKUP(H25,Hoja1!A$2:G$445,6,0)</f>
        <v>Muerte</v>
      </c>
      <c r="W25" s="21"/>
      <c r="X25" s="21"/>
      <c r="Y25" s="21"/>
      <c r="Z25" s="17"/>
      <c r="AA25" s="17" t="str">
        <f>VLOOKUP(H25,Hoja1!A$2:G$445,7,0)</f>
        <v>Seguridad vial y manejo defensivo, aseguramiento de áreas de trabajo</v>
      </c>
      <c r="AB25" s="21" t="s">
        <v>1210</v>
      </c>
      <c r="AC25" s="102"/>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63.75">
      <c r="A26" s="79"/>
      <c r="B26" s="79"/>
      <c r="C26" s="102"/>
      <c r="D26" s="106"/>
      <c r="E26" s="110"/>
      <c r="F26" s="110"/>
      <c r="G26" s="18" t="str">
        <f>VLOOKUP(H26,Hoja1!A$1:G$445,2,0)</f>
        <v>Ingreso a pozos, Red de acueducto o excavaciones</v>
      </c>
      <c r="H26" s="33" t="s">
        <v>571</v>
      </c>
      <c r="I26" s="18" t="str">
        <f>VLOOKUP(H26,Hoja1!A$2:G$445,3,0)</f>
        <v>Intoxicación, asfixicia, daños vías resiratorias, muerte</v>
      </c>
      <c r="J26" s="19" t="s">
        <v>1199</v>
      </c>
      <c r="K26" s="18" t="str">
        <f>VLOOKUP(H26,Hoja1!A$2:G$445,4,0)</f>
        <v>Inspecciones planeadas e inspecciones no planeadas, procedimientos de programas de seguridad y salud en el trabajo</v>
      </c>
      <c r="L26" s="18" t="str">
        <f>VLOOKUP(H26,Hoja1!A$2:G$445,5,0)</f>
        <v>E.P.P. Colectivos, Tripoide</v>
      </c>
      <c r="M26" s="19">
        <v>2</v>
      </c>
      <c r="N26" s="20">
        <v>2</v>
      </c>
      <c r="O26" s="20">
        <v>60</v>
      </c>
      <c r="P26" s="20">
        <f t="shared" si="1"/>
        <v>4</v>
      </c>
      <c r="Q26" s="20">
        <f t="shared" si="2"/>
        <v>240</v>
      </c>
      <c r="R26" s="33" t="str">
        <f t="shared" si="3"/>
        <v>B-4</v>
      </c>
      <c r="S26" s="35" t="str">
        <f t="shared" si="4"/>
        <v>II</v>
      </c>
      <c r="T26" s="35" t="str">
        <f t="shared" si="5"/>
        <v>No Aceptable o Aceptable Con Control Especifico</v>
      </c>
      <c r="U26" s="114"/>
      <c r="V26" s="18" t="str">
        <f>VLOOKUP(H26,Hoja1!A$2:G$445,6,0)</f>
        <v>Muerte</v>
      </c>
      <c r="W26" s="21"/>
      <c r="X26" s="21"/>
      <c r="Y26" s="21"/>
      <c r="Z26" s="17"/>
      <c r="AA26" s="17" t="str">
        <f>VLOOKUP(H26,Hoja1!A$2:G$445,7,0)</f>
        <v>Trabajo seguro en espacios confinados y manejo de medidores de gases, diligenciamiento de permisos de trabajos, uso y manejo adecuado de E.P.P.</v>
      </c>
      <c r="AB26" s="21" t="s">
        <v>1211</v>
      </c>
      <c r="AC26" s="102"/>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59.25" customHeight="1">
      <c r="A27" s="79"/>
      <c r="B27" s="79"/>
      <c r="C27" s="102"/>
      <c r="D27" s="106"/>
      <c r="E27" s="110"/>
      <c r="F27" s="110"/>
      <c r="G27" s="18" t="str">
        <f>VLOOKUP(H27,Hoja1!A$1:G$445,2,0)</f>
        <v>inmersión ( lluvias, crecientes de rios y quebradas, caidas desde tarabitas, puentes y medios de trasnporte)</v>
      </c>
      <c r="H27" s="33" t="s">
        <v>1188</v>
      </c>
      <c r="I27" s="18" t="str">
        <f>VLOOKUP(H27,Hoja1!A$2:G$445,3,0)</f>
        <v>contusiones, laseraciones, afectaciones del sistema respiratorio</v>
      </c>
      <c r="J27" s="19" t="s">
        <v>1199</v>
      </c>
      <c r="K27" s="18" t="str">
        <f>VLOOKUP(H27,Hoja1!A$2:G$445,4,0)</f>
        <v>Inspecciones planeadas e inspecciones no planeadas, procedimientos de programas de seguridad y salud en el trabajo</v>
      </c>
      <c r="L27" s="18" t="str">
        <f>VLOOKUP(H27,Hoja1!A$2:G$445,5,0)</f>
        <v>E.P.P.</v>
      </c>
      <c r="M27" s="19">
        <v>2</v>
      </c>
      <c r="N27" s="20">
        <v>2</v>
      </c>
      <c r="O27" s="20">
        <v>100</v>
      </c>
      <c r="P27" s="20">
        <f t="shared" si="1"/>
        <v>4</v>
      </c>
      <c r="Q27" s="20">
        <f t="shared" si="2"/>
        <v>400</v>
      </c>
      <c r="R27" s="33" t="str">
        <f t="shared" si="3"/>
        <v>B-4</v>
      </c>
      <c r="S27" s="35" t="str">
        <f t="shared" si="4"/>
        <v>II</v>
      </c>
      <c r="T27" s="35" t="str">
        <f t="shared" si="5"/>
        <v>No Aceptable o Aceptable Con Control Especifico</v>
      </c>
      <c r="U27" s="114"/>
      <c r="V27" s="18" t="str">
        <f>VLOOKUP(H27,Hoja1!A$2:G$445,6,0)</f>
        <v>muerte</v>
      </c>
      <c r="W27" s="21"/>
      <c r="X27" s="21"/>
      <c r="Y27" s="21"/>
      <c r="Z27" s="17"/>
      <c r="AA27" s="17" t="str">
        <f>VLOOKUP(H27,Hoja1!A$2:G$445,7,0)</f>
        <v>capacitación en salvamento acuatico y primer respondiente</v>
      </c>
      <c r="AB27" s="21" t="s">
        <v>1212</v>
      </c>
      <c r="AC27" s="102"/>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58.5" customHeight="1">
      <c r="A28" s="79"/>
      <c r="B28" s="79"/>
      <c r="C28" s="102"/>
      <c r="D28" s="106"/>
      <c r="E28" s="110"/>
      <c r="F28" s="110"/>
      <c r="G28" s="18" t="str">
        <f>VLOOKUP(H28,Hoja1!A$1:G$445,2,0)</f>
        <v>Maquinaria y equipo</v>
      </c>
      <c r="H28" s="33" t="s">
        <v>612</v>
      </c>
      <c r="I28" s="18" t="str">
        <f>VLOOKUP(H28,Hoja1!A$2:G$445,3,0)</f>
        <v>Atrapamiento, amputación, aplastamiento, fractura, muerte</v>
      </c>
      <c r="J28" s="19" t="s">
        <v>1199</v>
      </c>
      <c r="K28" s="18" t="str">
        <f>VLOOKUP(H28,Hoja1!A$2:G$445,4,0)</f>
        <v>Inspecciones planeadas e inspecciones no planeadas, procedimientos de programas de seguridad y salud en el trabajo</v>
      </c>
      <c r="L28" s="18" t="str">
        <f>VLOOKUP(H28,Hoja1!A$2:G$445,5,0)</f>
        <v>E.P.P.</v>
      </c>
      <c r="M28" s="19">
        <v>2</v>
      </c>
      <c r="N28" s="20">
        <v>3</v>
      </c>
      <c r="O28" s="20">
        <v>25</v>
      </c>
      <c r="P28" s="20">
        <f t="shared" si="1"/>
        <v>6</v>
      </c>
      <c r="Q28" s="20">
        <f t="shared" si="2"/>
        <v>150</v>
      </c>
      <c r="R28" s="33" t="str">
        <f t="shared" si="3"/>
        <v>M-6</v>
      </c>
      <c r="S28" s="35" t="str">
        <f t="shared" si="4"/>
        <v>II</v>
      </c>
      <c r="T28" s="35" t="str">
        <f t="shared" si="5"/>
        <v>No Aceptable o Aceptable Con Control Especifico</v>
      </c>
      <c r="U28" s="114"/>
      <c r="V28" s="18" t="str">
        <f>VLOOKUP(H28,Hoja1!A$2:G$445,6,0)</f>
        <v>Aplastamiento</v>
      </c>
      <c r="W28" s="21"/>
      <c r="X28" s="21"/>
      <c r="Y28" s="21"/>
      <c r="Z28" s="17"/>
      <c r="AA28" s="17" t="str">
        <f>VLOOKUP(H28,Hoja1!A$2:G$445,7,0)</f>
        <v>Uso y manejo adecuado de E.P.P., uso y manejo adecuado de herramientas amnuales y/o máquinas y equipos</v>
      </c>
      <c r="AB28" s="21" t="s">
        <v>1213</v>
      </c>
      <c r="AC28" s="102"/>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82.5" customHeight="1">
      <c r="A29" s="79"/>
      <c r="B29" s="79"/>
      <c r="C29" s="102"/>
      <c r="D29" s="106"/>
      <c r="E29" s="110"/>
      <c r="F29" s="110"/>
      <c r="G29" s="18" t="str">
        <f>VLOOKUP(H29,Hoja1!A$1:G$445,2,0)</f>
        <v>Atraco, golpiza, atentados y secuestrados</v>
      </c>
      <c r="H29" s="33" t="s">
        <v>57</v>
      </c>
      <c r="I29" s="18" t="str">
        <f>VLOOKUP(H29,Hoja1!A$2:G$445,3,0)</f>
        <v>Estrés, golpes, Secuestros</v>
      </c>
      <c r="J29" s="19" t="s">
        <v>1199</v>
      </c>
      <c r="K29" s="18" t="str">
        <f>VLOOKUP(H29,Hoja1!A$2:G$445,4,0)</f>
        <v>Inspecciones planeadas e inspecciones no planeadas, procedimientos de programas de seguridad y salud en el trabajo</v>
      </c>
      <c r="L29" s="18" t="str">
        <f>VLOOKUP(H29,Hoja1!A$2:G$445,5,0)</f>
        <v xml:space="preserve">Uniformes Corporativos, Caquetas corporativas, Carnetización
</v>
      </c>
      <c r="M29" s="19">
        <v>2</v>
      </c>
      <c r="N29" s="20">
        <v>2</v>
      </c>
      <c r="O29" s="20">
        <v>60</v>
      </c>
      <c r="P29" s="20">
        <f t="shared" si="1"/>
        <v>4</v>
      </c>
      <c r="Q29" s="20">
        <f t="shared" si="2"/>
        <v>240</v>
      </c>
      <c r="R29" s="33" t="str">
        <f t="shared" si="3"/>
        <v>B-4</v>
      </c>
      <c r="S29" s="35" t="str">
        <f t="shared" si="4"/>
        <v>II</v>
      </c>
      <c r="T29" s="35" t="str">
        <f t="shared" si="5"/>
        <v>No Aceptable o Aceptable Con Control Especifico</v>
      </c>
      <c r="U29" s="114"/>
      <c r="V29" s="18" t="str">
        <f>VLOOKUP(H29,Hoja1!A$2:G$445,6,0)</f>
        <v>Secuestros</v>
      </c>
      <c r="W29" s="21"/>
      <c r="X29" s="21"/>
      <c r="Y29" s="21"/>
      <c r="Z29" s="17"/>
      <c r="AA29" s="17" t="str">
        <f>VLOOKUP(H29,Hoja1!A$2:G$445,7,0)</f>
        <v>N/A</v>
      </c>
      <c r="AB29" s="21" t="s">
        <v>1214</v>
      </c>
      <c r="AC29" s="102"/>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42.75" customHeight="1">
      <c r="A30" s="79"/>
      <c r="B30" s="79"/>
      <c r="C30" s="102"/>
      <c r="D30" s="106"/>
      <c r="E30" s="110"/>
      <c r="F30" s="110"/>
      <c r="G30" s="18" t="str">
        <f>VLOOKUP(H30,Hoja1!A$1:G$445,2,0)</f>
        <v>Superficies de trabajo irregulares o deslizantes</v>
      </c>
      <c r="H30" s="33" t="s">
        <v>597</v>
      </c>
      <c r="I30" s="18" t="str">
        <f>VLOOKUP(H30,Hoja1!A$2:G$445,3,0)</f>
        <v>Caidas del mismo nivel, fracturas, golpe con objetos, caídas de objetos, obstrucción de rutas de evacuación</v>
      </c>
      <c r="J30" s="19" t="s">
        <v>1199</v>
      </c>
      <c r="K30" s="18" t="str">
        <f>VLOOKUP(H30,Hoja1!A$2:G$445,4,0)</f>
        <v>N/A</v>
      </c>
      <c r="L30" s="18" t="str">
        <f>VLOOKUP(H30,Hoja1!A$2:G$445,5,0)</f>
        <v>N/A</v>
      </c>
      <c r="M30" s="19">
        <v>6</v>
      </c>
      <c r="N30" s="20">
        <v>2</v>
      </c>
      <c r="O30" s="20">
        <v>25</v>
      </c>
      <c r="P30" s="20">
        <f t="shared" si="1"/>
        <v>12</v>
      </c>
      <c r="Q30" s="20">
        <f t="shared" si="2"/>
        <v>300</v>
      </c>
      <c r="R30" s="33" t="str">
        <f t="shared" si="3"/>
        <v>A-12</v>
      </c>
      <c r="S30" s="35" t="str">
        <f t="shared" si="4"/>
        <v>II</v>
      </c>
      <c r="T30" s="35" t="str">
        <f t="shared" si="5"/>
        <v>No Aceptable o Aceptable Con Control Especifico</v>
      </c>
      <c r="U30" s="114"/>
      <c r="V30" s="18" t="str">
        <f>VLOOKUP(H30,Hoja1!A$2:G$445,6,0)</f>
        <v>Caídas de distinto nivel</v>
      </c>
      <c r="W30" s="21"/>
      <c r="X30" s="21"/>
      <c r="Y30" s="21"/>
      <c r="Z30" s="46" t="s">
        <v>1215</v>
      </c>
      <c r="AA30" s="17" t="str">
        <f>VLOOKUP(H30,Hoja1!A$2:G$445,7,0)</f>
        <v>Pautas Básicas en orden y aseo en el lugar de trabajo, actos y condiciones inseguras</v>
      </c>
      <c r="AB30" s="21" t="s">
        <v>32</v>
      </c>
      <c r="AC30" s="102"/>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89.25">
      <c r="A31" s="79"/>
      <c r="B31" s="79"/>
      <c r="C31" s="102"/>
      <c r="D31" s="106"/>
      <c r="E31" s="110"/>
      <c r="F31" s="110"/>
      <c r="G31" s="18" t="str">
        <f>VLOOKUP(H31,Hoja1!A$1:G$445,2,0)</f>
        <v>MANTENIMIENTO DE PUENTE GRUAS, LIMPIEZA DE CANALES, MANTENIMIENTO DE INSTALACIONES LOCATIVAS, MANTENIMIENTO Y REPARACIÓN DE POZOS</v>
      </c>
      <c r="H31" s="33" t="s">
        <v>624</v>
      </c>
      <c r="I31" s="18" t="str">
        <f>VLOOKUP(H31,Hoja1!A$2:G$445,3,0)</f>
        <v>LESIONES, FRACTURAS, MUERTE</v>
      </c>
      <c r="J31" s="19" t="s">
        <v>1199</v>
      </c>
      <c r="K31" s="18" t="str">
        <f>VLOOKUP(H31,Hoja1!A$2:G$445,4,0)</f>
        <v>Inspecciones planeadas e inspecciones no planeadas, procedimientos de programas de seguridad y salud en el trabajo</v>
      </c>
      <c r="L31" s="18" t="str">
        <f>VLOOKUP(H31,Hoja1!A$2:G$445,5,0)</f>
        <v>EPP</v>
      </c>
      <c r="M31" s="19">
        <v>2</v>
      </c>
      <c r="N31" s="20">
        <v>2</v>
      </c>
      <c r="O31" s="20">
        <v>100</v>
      </c>
      <c r="P31" s="20">
        <f t="shared" si="1"/>
        <v>4</v>
      </c>
      <c r="Q31" s="20">
        <f t="shared" si="2"/>
        <v>400</v>
      </c>
      <c r="R31" s="33" t="str">
        <f t="shared" si="3"/>
        <v>B-4</v>
      </c>
      <c r="S31" s="35" t="str">
        <f t="shared" si="4"/>
        <v>II</v>
      </c>
      <c r="T31" s="35" t="str">
        <f t="shared" si="5"/>
        <v>No Aceptable o Aceptable Con Control Especifico</v>
      </c>
      <c r="U31" s="114"/>
      <c r="V31" s="18" t="str">
        <f>VLOOKUP(H31,Hoja1!A$2:G$445,6,0)</f>
        <v>MUERTE</v>
      </c>
      <c r="W31" s="21"/>
      <c r="X31" s="21"/>
      <c r="Y31" s="21"/>
      <c r="Z31" s="17"/>
      <c r="AA31" s="17" t="str">
        <f>VLOOKUP(H31,Hoja1!A$2:G$445,7,0)</f>
        <v>CERTIFICACIÓN Y/O ENTRENAMIENTO EN TRABAJO SEGURO EN ALTURAS; DILGENCIAMIENTO DE PERMISO DE TRABAJO; USO Y MANEJO ADECUADO DE E.P.P.; ARME Y DESARME DE ANDAMIOS</v>
      </c>
      <c r="AB31" s="21" t="s">
        <v>32</v>
      </c>
      <c r="AC31" s="102"/>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5.5" customHeight="1" thickBot="1">
      <c r="A32" s="79"/>
      <c r="B32" s="79"/>
      <c r="C32" s="104"/>
      <c r="D32" s="108"/>
      <c r="E32" s="112"/>
      <c r="F32" s="112"/>
      <c r="G32" s="23" t="str">
        <f>VLOOKUP(H32,Hoja1!A$1:G$445,2,0)</f>
        <v>SISMOS, INCENDIOS, INUNDACIONES, TERREMOTOS, VENDAVALES, DERRUMBE</v>
      </c>
      <c r="H32" s="36" t="s">
        <v>62</v>
      </c>
      <c r="I32" s="23" t="str">
        <f>VLOOKUP(H32,Hoja1!A$2:G$445,3,0)</f>
        <v>SISMOS, INCENDIOS, INUNDACIONES, TERREMOTOS, VENDAVALES</v>
      </c>
      <c r="J32" s="24" t="s">
        <v>1199</v>
      </c>
      <c r="K32" s="23" t="str">
        <f>VLOOKUP(H32,Hoja1!A$2:G$445,4,0)</f>
        <v>Inspecciones planeadas e inspecciones no planeadas, procedimientos de programas de seguridad y salud en el trabajo</v>
      </c>
      <c r="L32" s="23" t="str">
        <f>VLOOKUP(H32,Hoja1!A$2:G$445,5,0)</f>
        <v>BRIGADAS DE EMERGENCIAS</v>
      </c>
      <c r="M32" s="24">
        <v>2</v>
      </c>
      <c r="N32" s="25">
        <v>1</v>
      </c>
      <c r="O32" s="25">
        <v>100</v>
      </c>
      <c r="P32" s="25">
        <f t="shared" si="1"/>
        <v>2</v>
      </c>
      <c r="Q32" s="25">
        <f t="shared" si="2"/>
        <v>200</v>
      </c>
      <c r="R32" s="36" t="str">
        <f t="shared" si="3"/>
        <v>B-2</v>
      </c>
      <c r="S32" s="37" t="str">
        <f t="shared" si="4"/>
        <v>II</v>
      </c>
      <c r="T32" s="37" t="str">
        <f t="shared" si="5"/>
        <v>No Aceptable o Aceptable Con Control Especifico</v>
      </c>
      <c r="U32" s="116"/>
      <c r="V32" s="23" t="str">
        <f>VLOOKUP(H32,Hoja1!A$2:G$445,6,0)</f>
        <v>MUERTE</v>
      </c>
      <c r="W32" s="26"/>
      <c r="X32" s="26"/>
      <c r="Y32" s="26"/>
      <c r="Z32" s="52" t="s">
        <v>1217</v>
      </c>
      <c r="AA32" s="22" t="str">
        <f>VLOOKUP(H32,Hoja1!A$2:G$445,7,0)</f>
        <v>ENTRENAMIENTO DE LA BRIGADA; DIVULGACIÓN DE PLAN DE EMERGENCIA</v>
      </c>
      <c r="AB32" s="26" t="s">
        <v>1216</v>
      </c>
      <c r="AC32" s="104"/>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38.25">
      <c r="A33" s="79"/>
      <c r="B33" s="79"/>
      <c r="C33" s="83" t="str">
        <f>VLOOKUP(E33,Hoja2!A$2:C$82,2,0)</f>
        <v>Operar los equipos pesados de propiedad de la Empresa pare realizar el mantenimiento e inspeccian de tuberias y redes de acueducto y alcantarillado sanitario y pluvial.</v>
      </c>
      <c r="D33" s="89" t="str">
        <f>VLOOKUP(E33,Hoja2!A$2:C$82,3,0)</f>
        <v>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v>
      </c>
      <c r="E33" s="93" t="s">
        <v>1044</v>
      </c>
      <c r="F33" s="93" t="s">
        <v>1196</v>
      </c>
      <c r="G33" s="53" t="str">
        <f>VLOOKUP(H33,Hoja1!A$1:G$445,2,0)</f>
        <v>Modeduras</v>
      </c>
      <c r="H33" s="54" t="s">
        <v>79</v>
      </c>
      <c r="I33" s="53" t="str">
        <f>VLOOKUP(H33,Hoja1!A$2:G$445,3,0)</f>
        <v>Lesiones, tejidos, muerte, enfermedades infectocontagiosas</v>
      </c>
      <c r="J33" s="55" t="s">
        <v>1199</v>
      </c>
      <c r="K33" s="53" t="str">
        <f>VLOOKUP(H33,Hoja1!A$2:G$445,4,0)</f>
        <v>N/A</v>
      </c>
      <c r="L33" s="53" t="str">
        <f>VLOOKUP(H33,Hoja1!A$2:G$445,5,0)</f>
        <v>N/A</v>
      </c>
      <c r="M33" s="55">
        <v>2</v>
      </c>
      <c r="N33" s="56">
        <v>2</v>
      </c>
      <c r="O33" s="56">
        <v>25</v>
      </c>
      <c r="P33" s="56">
        <f t="shared" si="1"/>
        <v>4</v>
      </c>
      <c r="Q33" s="56">
        <f t="shared" si="2"/>
        <v>100</v>
      </c>
      <c r="R33" s="54" t="str">
        <f t="shared" si="3"/>
        <v>B-4</v>
      </c>
      <c r="S33" s="57" t="str">
        <f t="shared" si="4"/>
        <v>III</v>
      </c>
      <c r="T33" s="57" t="str">
        <f t="shared" si="5"/>
        <v>Mejorable</v>
      </c>
      <c r="U33" s="97">
        <v>2</v>
      </c>
      <c r="V33" s="53" t="str">
        <f>VLOOKUP(H33,Hoja1!A$2:G$445,6,0)</f>
        <v>Posibles enfermedades</v>
      </c>
      <c r="W33" s="58"/>
      <c r="X33" s="58"/>
      <c r="Y33" s="58"/>
      <c r="Z33" s="59"/>
      <c r="AA33" s="59" t="str">
        <f>VLOOKUP(H33,Hoja1!A$2:G$445,7,0)</f>
        <v xml:space="preserve">Riesgo Biológico, Autocuidado y/o Uso y manejo adecuado de E.P.P.
</v>
      </c>
      <c r="AB33" s="81" t="s">
        <v>1201</v>
      </c>
      <c r="AC33" s="83" t="s">
        <v>1200</v>
      </c>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38.25">
      <c r="A34" s="79"/>
      <c r="B34" s="79"/>
      <c r="C34" s="84"/>
      <c r="D34" s="90"/>
      <c r="E34" s="94"/>
      <c r="F34" s="94"/>
      <c r="G34" s="60" t="str">
        <f>VLOOKUP(H34,Hoja1!A$1:G$445,2,0)</f>
        <v>Parásitos</v>
      </c>
      <c r="H34" s="61" t="s">
        <v>105</v>
      </c>
      <c r="I34" s="60" t="str">
        <f>VLOOKUP(H34,Hoja1!A$2:G$445,3,0)</f>
        <v>Lesiones, infecciones parasitarias</v>
      </c>
      <c r="J34" s="62" t="s">
        <v>1199</v>
      </c>
      <c r="K34" s="60" t="str">
        <f>VLOOKUP(H34,Hoja1!A$2:G$445,4,0)</f>
        <v>N/A</v>
      </c>
      <c r="L34" s="60" t="str">
        <f>VLOOKUP(H34,Hoja1!A$2:G$445,5,0)</f>
        <v>N/A</v>
      </c>
      <c r="M34" s="62">
        <v>2</v>
      </c>
      <c r="N34" s="63">
        <v>2</v>
      </c>
      <c r="O34" s="63">
        <v>25</v>
      </c>
      <c r="P34" s="63">
        <f t="shared" si="1"/>
        <v>4</v>
      </c>
      <c r="Q34" s="63">
        <f t="shared" si="2"/>
        <v>100</v>
      </c>
      <c r="R34" s="61" t="str">
        <f t="shared" si="3"/>
        <v>B-4</v>
      </c>
      <c r="S34" s="64" t="str">
        <f t="shared" si="4"/>
        <v>III</v>
      </c>
      <c r="T34" s="64" t="str">
        <f t="shared" si="5"/>
        <v>Mejorable</v>
      </c>
      <c r="U34" s="98"/>
      <c r="V34" s="60" t="str">
        <f>VLOOKUP(H34,Hoja1!A$2:G$445,6,0)</f>
        <v>Enfermedades Parasitarias</v>
      </c>
      <c r="W34" s="65"/>
      <c r="X34" s="65"/>
      <c r="Y34" s="65"/>
      <c r="Z34" s="66"/>
      <c r="AA34" s="66" t="str">
        <f>VLOOKUP(H34,Hoja1!A$2:G$445,7,0)</f>
        <v xml:space="preserve">Riesgo Biológico, Autocuidado y/o Uso y manejo adecuado de E.P.P.
</v>
      </c>
      <c r="AB34" s="82"/>
      <c r="AC34" s="84"/>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51">
      <c r="A35" s="79"/>
      <c r="B35" s="79"/>
      <c r="C35" s="84"/>
      <c r="D35" s="90"/>
      <c r="E35" s="94"/>
      <c r="F35" s="94"/>
      <c r="G35" s="60" t="str">
        <f>VLOOKUP(H35,Hoja1!A$1:G$445,2,0)</f>
        <v>Bacteria</v>
      </c>
      <c r="H35" s="61" t="s">
        <v>108</v>
      </c>
      <c r="I35" s="60" t="str">
        <f>VLOOKUP(H35,Hoja1!A$2:G$445,3,0)</f>
        <v>Infecciones producidas por Bacterianas</v>
      </c>
      <c r="J35" s="62" t="s">
        <v>1199</v>
      </c>
      <c r="K35" s="60" t="str">
        <f>VLOOKUP(H35,Hoja1!A$2:G$445,4,0)</f>
        <v>Inspecciones planeadas e inspecciones no planeadas, procedimientos de programas de seguridad y salud en el trabajo</v>
      </c>
      <c r="L35" s="60" t="str">
        <f>VLOOKUP(H35,Hoja1!A$2:G$445,5,0)</f>
        <v>Programa de vacunación, bota pantalon, overol, guantes, tapabocas, mascarillas con filtos</v>
      </c>
      <c r="M35" s="62">
        <v>2</v>
      </c>
      <c r="N35" s="63">
        <v>2</v>
      </c>
      <c r="O35" s="63">
        <v>25</v>
      </c>
      <c r="P35" s="63">
        <f t="shared" si="1"/>
        <v>4</v>
      </c>
      <c r="Q35" s="63">
        <f t="shared" si="2"/>
        <v>100</v>
      </c>
      <c r="R35" s="61" t="str">
        <f t="shared" si="3"/>
        <v>B-4</v>
      </c>
      <c r="S35" s="64" t="str">
        <f t="shared" si="4"/>
        <v>III</v>
      </c>
      <c r="T35" s="64" t="str">
        <f t="shared" si="5"/>
        <v>Mejorable</v>
      </c>
      <c r="U35" s="98"/>
      <c r="V35" s="60" t="str">
        <f>VLOOKUP(H35,Hoja1!A$2:G$445,6,0)</f>
        <v xml:space="preserve">Enfermedades Infectocontagiosas
</v>
      </c>
      <c r="W35" s="65"/>
      <c r="X35" s="65"/>
      <c r="Y35" s="65"/>
      <c r="Z35" s="66"/>
      <c r="AA35" s="66" t="str">
        <f>VLOOKUP(H35,Hoja1!A$2:G$445,7,0)</f>
        <v xml:space="preserve">Riesgo Biológico, Autocuidado y/o Uso y manejo adecuado de E.P.P.
</v>
      </c>
      <c r="AB35" s="82"/>
      <c r="AC35" s="84"/>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51">
      <c r="A36" s="79"/>
      <c r="B36" s="79"/>
      <c r="C36" s="84"/>
      <c r="D36" s="90"/>
      <c r="E36" s="94"/>
      <c r="F36" s="94"/>
      <c r="G36" s="60" t="str">
        <f>VLOOKUP(H36,Hoja1!A$1:G$445,2,0)</f>
        <v>Hongos</v>
      </c>
      <c r="H36" s="61" t="s">
        <v>117</v>
      </c>
      <c r="I36" s="60" t="str">
        <f>VLOOKUP(H36,Hoja1!A$2:G$445,3,0)</f>
        <v>Micosis</v>
      </c>
      <c r="J36" s="62" t="s">
        <v>1199</v>
      </c>
      <c r="K36" s="60" t="str">
        <f>VLOOKUP(H36,Hoja1!A$2:G$445,4,0)</f>
        <v>Inspecciones planeadas e inspecciones no planeadas, procedimientos de programas de seguridad y salud en el trabajo</v>
      </c>
      <c r="L36" s="60" t="str">
        <f>VLOOKUP(H36,Hoja1!A$2:G$445,5,0)</f>
        <v>Programa de vacunación, éxamenes periódicos</v>
      </c>
      <c r="M36" s="62">
        <v>2</v>
      </c>
      <c r="N36" s="63">
        <v>2</v>
      </c>
      <c r="O36" s="63">
        <v>25</v>
      </c>
      <c r="P36" s="63">
        <f t="shared" si="1"/>
        <v>4</v>
      </c>
      <c r="Q36" s="63">
        <f t="shared" si="2"/>
        <v>100</v>
      </c>
      <c r="R36" s="61" t="str">
        <f t="shared" si="3"/>
        <v>B-4</v>
      </c>
      <c r="S36" s="64" t="str">
        <f t="shared" si="4"/>
        <v>III</v>
      </c>
      <c r="T36" s="64" t="str">
        <f t="shared" si="5"/>
        <v>Mejorable</v>
      </c>
      <c r="U36" s="98"/>
      <c r="V36" s="60" t="str">
        <f>VLOOKUP(H36,Hoja1!A$2:G$445,6,0)</f>
        <v>Micosis</v>
      </c>
      <c r="W36" s="65"/>
      <c r="X36" s="65"/>
      <c r="Y36" s="65"/>
      <c r="Z36" s="66"/>
      <c r="AA36" s="66" t="str">
        <f>VLOOKUP(H36,Hoja1!A$2:G$445,7,0)</f>
        <v xml:space="preserve">Riesgo Biológico, Autocuidado y/o Uso y manejo adecuado de E.P.P.
</v>
      </c>
      <c r="AB36" s="82"/>
      <c r="AC36" s="84"/>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8.5" customHeight="1">
      <c r="A37" s="79"/>
      <c r="B37" s="79"/>
      <c r="C37" s="84"/>
      <c r="D37" s="90"/>
      <c r="E37" s="94"/>
      <c r="F37" s="94"/>
      <c r="G37" s="60" t="str">
        <f>VLOOKUP(H37,Hoja1!A$1:G$445,2,0)</f>
        <v>AUSENCIA O EXCESO DE LUZ EN UN AMBIENTE</v>
      </c>
      <c r="H37" s="61" t="s">
        <v>155</v>
      </c>
      <c r="I37" s="60" t="str">
        <f>VLOOKUP(H37,Hoja1!A$2:G$445,3,0)</f>
        <v>DISMINUCIÓN AGUDEZA VISUAL, CANSANCIO VISUAL</v>
      </c>
      <c r="J37" s="62" t="s">
        <v>1199</v>
      </c>
      <c r="K37" s="60" t="str">
        <f>VLOOKUP(H37,Hoja1!A$2:G$445,4,0)</f>
        <v>Inspecciones planeadas e inspecciones no planeadas, procedimientos de programas de seguridad y salud en el trabajo</v>
      </c>
      <c r="L37" s="60" t="str">
        <f>VLOOKUP(H37,Hoja1!A$2:G$445,5,0)</f>
        <v>N/A</v>
      </c>
      <c r="M37" s="62">
        <v>2</v>
      </c>
      <c r="N37" s="63">
        <v>2</v>
      </c>
      <c r="O37" s="63">
        <v>25</v>
      </c>
      <c r="P37" s="63">
        <f t="shared" si="1"/>
        <v>4</v>
      </c>
      <c r="Q37" s="63">
        <f t="shared" si="2"/>
        <v>100</v>
      </c>
      <c r="R37" s="61" t="str">
        <f t="shared" si="3"/>
        <v>B-4</v>
      </c>
      <c r="S37" s="64" t="str">
        <f t="shared" si="4"/>
        <v>III</v>
      </c>
      <c r="T37" s="64" t="str">
        <f t="shared" si="5"/>
        <v>Mejorable</v>
      </c>
      <c r="U37" s="98"/>
      <c r="V37" s="60" t="str">
        <f>VLOOKUP(H37,Hoja1!A$2:G$445,6,0)</f>
        <v>DISMINUCIÓN AGUDEZA VISUAL</v>
      </c>
      <c r="W37" s="65"/>
      <c r="X37" s="65"/>
      <c r="Y37" s="65"/>
      <c r="Z37" s="66"/>
      <c r="AA37" s="66" t="str">
        <f>VLOOKUP(H37,Hoja1!A$2:G$445,7,0)</f>
        <v>N/A</v>
      </c>
      <c r="AB37" s="65" t="s">
        <v>1203</v>
      </c>
      <c r="AC37" s="84"/>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67.5" customHeight="1">
      <c r="A38" s="79"/>
      <c r="B38" s="79"/>
      <c r="C38" s="84"/>
      <c r="D38" s="90"/>
      <c r="E38" s="94"/>
      <c r="F38" s="94"/>
      <c r="G38" s="60" t="str">
        <f>VLOOKUP(H38,Hoja1!A$1:G$445,2,0)</f>
        <v>INFRAROJA, ULTRAVIOLETA, VISIBLE, RADIOFRECUENCIA, MICROONDAS, LASER</v>
      </c>
      <c r="H38" s="61" t="s">
        <v>67</v>
      </c>
      <c r="I38" s="60" t="str">
        <f>VLOOKUP(H38,Hoja1!A$2:G$445,3,0)</f>
        <v>CÁNCER, LESIONES DÉRMICAS Y OCULARES</v>
      </c>
      <c r="J38" s="62" t="s">
        <v>1199</v>
      </c>
      <c r="K38" s="60" t="str">
        <f>VLOOKUP(H38,Hoja1!A$2:G$445,4,0)</f>
        <v>Inspecciones planeadas e inspecciones no planeadas, procedimientos de programas de seguridad y salud en el trabajo</v>
      </c>
      <c r="L38" s="60" t="str">
        <f>VLOOKUP(H38,Hoja1!A$2:G$445,5,0)</f>
        <v>PROGRAMA BLOQUEADOR SOLAR</v>
      </c>
      <c r="M38" s="62">
        <v>2</v>
      </c>
      <c r="N38" s="63">
        <v>2</v>
      </c>
      <c r="O38" s="63">
        <v>10</v>
      </c>
      <c r="P38" s="63">
        <f t="shared" si="1"/>
        <v>4</v>
      </c>
      <c r="Q38" s="63">
        <f t="shared" si="2"/>
        <v>40</v>
      </c>
      <c r="R38" s="61" t="str">
        <f t="shared" si="3"/>
        <v>B-4</v>
      </c>
      <c r="S38" s="64" t="str">
        <f t="shared" si="4"/>
        <v>III</v>
      </c>
      <c r="T38" s="64" t="str">
        <f t="shared" si="5"/>
        <v>Mejorable</v>
      </c>
      <c r="U38" s="98"/>
      <c r="V38" s="60" t="str">
        <f>VLOOKUP(H38,Hoja1!A$2:G$445,6,0)</f>
        <v>CÁNCER</v>
      </c>
      <c r="W38" s="65"/>
      <c r="X38" s="65"/>
      <c r="Y38" s="65"/>
      <c r="Z38" s="66"/>
      <c r="AA38" s="66" t="str">
        <f>VLOOKUP(H38,Hoja1!A$2:G$445,7,0)</f>
        <v>N/A</v>
      </c>
      <c r="AB38" s="65" t="s">
        <v>1204</v>
      </c>
      <c r="AC38" s="84"/>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51">
      <c r="A39" s="79"/>
      <c r="B39" s="79"/>
      <c r="C39" s="84"/>
      <c r="D39" s="90"/>
      <c r="E39" s="94"/>
      <c r="F39" s="94"/>
      <c r="G39" s="60" t="str">
        <f>VLOOKUP(H39,Hoja1!A$1:G$445,2,0)</f>
        <v>MAQUINARIA O EQUIPO</v>
      </c>
      <c r="H39" s="61" t="s">
        <v>164</v>
      </c>
      <c r="I39" s="60" t="str">
        <f>VLOOKUP(H39,Hoja1!A$2:G$445,3,0)</f>
        <v>SORDERA, ESTRÉS, HIPOACUSIA, CEFALA,IRRITABILIDAD</v>
      </c>
      <c r="J39" s="62" t="s">
        <v>1199</v>
      </c>
      <c r="K39" s="60" t="str">
        <f>VLOOKUP(H39,Hoja1!A$2:G$445,4,0)</f>
        <v>Inspecciones planeadas e inspecciones no planeadas, procedimientos de programas de seguridad y salud en el trabajo</v>
      </c>
      <c r="L39" s="60" t="str">
        <f>VLOOKUP(H39,Hoja1!A$2:G$445,5,0)</f>
        <v>PVE RUIDO</v>
      </c>
      <c r="M39" s="62">
        <v>2</v>
      </c>
      <c r="N39" s="63">
        <v>2</v>
      </c>
      <c r="O39" s="63">
        <v>10</v>
      </c>
      <c r="P39" s="63">
        <f t="shared" si="1"/>
        <v>4</v>
      </c>
      <c r="Q39" s="63">
        <f t="shared" si="2"/>
        <v>40</v>
      </c>
      <c r="R39" s="61" t="str">
        <f t="shared" si="3"/>
        <v>B-4</v>
      </c>
      <c r="S39" s="64" t="str">
        <f t="shared" si="4"/>
        <v>III</v>
      </c>
      <c r="T39" s="64" t="str">
        <f t="shared" si="5"/>
        <v>Mejorable</v>
      </c>
      <c r="U39" s="98"/>
      <c r="V39" s="60" t="str">
        <f>VLOOKUP(H39,Hoja1!A$2:G$445,6,0)</f>
        <v>SORDERA</v>
      </c>
      <c r="W39" s="65"/>
      <c r="X39" s="65"/>
      <c r="Y39" s="65"/>
      <c r="Z39" s="66"/>
      <c r="AA39" s="66" t="str">
        <f>VLOOKUP(H39,Hoja1!A$2:G$445,7,0)</f>
        <v>USO DE EPP</v>
      </c>
      <c r="AB39" s="65" t="s">
        <v>1205</v>
      </c>
      <c r="AC39" s="84"/>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5.5" customHeight="1">
      <c r="A40" s="79"/>
      <c r="B40" s="79"/>
      <c r="C40" s="84"/>
      <c r="D40" s="90"/>
      <c r="E40" s="94"/>
      <c r="F40" s="94"/>
      <c r="G40" s="60" t="str">
        <f>VLOOKUP(H40,Hoja1!A$1:G$445,2,0)</f>
        <v>ENERGÍA TÉRMICA, CAMBIO DE TEMPERATURA DURANTE LOS RECORRIDOS</v>
      </c>
      <c r="H40" s="61" t="s">
        <v>174</v>
      </c>
      <c r="I40" s="60" t="str">
        <f>VLOOKUP(H40,Hoja1!A$2:G$445,3,0)</f>
        <v xml:space="preserve"> HIPOTERMIA</v>
      </c>
      <c r="J40" s="62" t="s">
        <v>1199</v>
      </c>
      <c r="K40" s="60" t="str">
        <f>VLOOKUP(H40,Hoja1!A$2:G$445,4,0)</f>
        <v>Inspecciones planeadas e inspecciones no planeadas, procedimientos de programas de seguridad y salud en el trabajo</v>
      </c>
      <c r="L40" s="60" t="str">
        <f>VLOOKUP(H40,Hoja1!A$2:G$445,5,0)</f>
        <v>EPP OVEROLES TERMICOS</v>
      </c>
      <c r="M40" s="62">
        <v>2</v>
      </c>
      <c r="N40" s="63">
        <v>4</v>
      </c>
      <c r="O40" s="63">
        <v>10</v>
      </c>
      <c r="P40" s="63">
        <f t="shared" si="1"/>
        <v>8</v>
      </c>
      <c r="Q40" s="63">
        <f t="shared" si="2"/>
        <v>80</v>
      </c>
      <c r="R40" s="61" t="str">
        <f t="shared" si="3"/>
        <v>M-8</v>
      </c>
      <c r="S40" s="64" t="str">
        <f t="shared" si="4"/>
        <v>III</v>
      </c>
      <c r="T40" s="64" t="str">
        <f t="shared" si="5"/>
        <v>Mejorable</v>
      </c>
      <c r="U40" s="98"/>
      <c r="V40" s="60" t="str">
        <f>VLOOKUP(H40,Hoja1!A$2:G$445,6,0)</f>
        <v xml:space="preserve"> HIPOTERMIA</v>
      </c>
      <c r="W40" s="65"/>
      <c r="X40" s="65"/>
      <c r="Y40" s="65"/>
      <c r="Z40" s="66"/>
      <c r="AA40" s="66" t="str">
        <f>VLOOKUP(H40,Hoja1!A$2:G$445,7,0)</f>
        <v>N/A</v>
      </c>
      <c r="AB40" s="65" t="s">
        <v>1206</v>
      </c>
      <c r="AC40" s="84"/>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51">
      <c r="A41" s="79"/>
      <c r="B41" s="79"/>
      <c r="C41" s="84"/>
      <c r="D41" s="90"/>
      <c r="E41" s="94"/>
      <c r="F41" s="94"/>
      <c r="G41" s="60" t="str">
        <f>VLOOKUP(H41,Hoja1!A$1:G$445,2,0)</f>
        <v>GASES Y VAPORES</v>
      </c>
      <c r="H41" s="61" t="s">
        <v>250</v>
      </c>
      <c r="I41" s="60" t="str">
        <f>VLOOKUP(H41,Hoja1!A$2:G$445,3,0)</f>
        <v xml:space="preserve"> LESIONES EN LA PIEL, IRRITACIÓN EN VÍAS  RESPIRATORIAS, MUERTE</v>
      </c>
      <c r="J41" s="62" t="s">
        <v>1199</v>
      </c>
      <c r="K41" s="60" t="str">
        <f>VLOOKUP(H41,Hoja1!A$2:G$445,4,0)</f>
        <v>Inspecciones planeadas e inspecciones no planeadas, procedimientos de programas de seguridad y salud en el trabajo</v>
      </c>
      <c r="L41" s="60" t="str">
        <f>VLOOKUP(H41,Hoja1!A$2:G$445,5,0)</f>
        <v>EPP TAPABOCAS, CARETAS CON FILTROS</v>
      </c>
      <c r="M41" s="62">
        <v>2</v>
      </c>
      <c r="N41" s="63">
        <v>2</v>
      </c>
      <c r="O41" s="63">
        <v>10</v>
      </c>
      <c r="P41" s="63">
        <f t="shared" si="1"/>
        <v>4</v>
      </c>
      <c r="Q41" s="63">
        <f t="shared" si="2"/>
        <v>40</v>
      </c>
      <c r="R41" s="61" t="str">
        <f t="shared" si="3"/>
        <v>B-4</v>
      </c>
      <c r="S41" s="64" t="str">
        <f t="shared" si="4"/>
        <v>III</v>
      </c>
      <c r="T41" s="64" t="str">
        <f t="shared" si="5"/>
        <v>Mejorable</v>
      </c>
      <c r="U41" s="98"/>
      <c r="V41" s="60" t="str">
        <f>VLOOKUP(H41,Hoja1!A$2:G$445,6,0)</f>
        <v xml:space="preserve"> MUERTE</v>
      </c>
      <c r="W41" s="65"/>
      <c r="X41" s="65"/>
      <c r="Y41" s="65"/>
      <c r="Z41" s="66"/>
      <c r="AA41" s="66" t="str">
        <f>VLOOKUP(H41,Hoja1!A$2:G$445,7,0)</f>
        <v>USO Y MANEJO ADECUADO DE E.P.P.</v>
      </c>
      <c r="AB41" s="82" t="s">
        <v>1207</v>
      </c>
      <c r="AC41" s="84"/>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51">
      <c r="A42" s="79"/>
      <c r="B42" s="79"/>
      <c r="C42" s="84"/>
      <c r="D42" s="90"/>
      <c r="E42" s="94"/>
      <c r="F42" s="94"/>
      <c r="G42" s="60" t="str">
        <f>VLOOKUP(H42,Hoja1!A$1:G$445,2,0)</f>
        <v xml:space="preserve">HUMOS </v>
      </c>
      <c r="H42" s="61" t="s">
        <v>258</v>
      </c>
      <c r="I42" s="60" t="str">
        <f>VLOOKUP(H42,Hoja1!A$2:G$445,3,0)</f>
        <v xml:space="preserve">ASMA,GRIPA, NEUMOCONIOSIS, CÁNCER </v>
      </c>
      <c r="J42" s="62" t="s">
        <v>1199</v>
      </c>
      <c r="K42" s="60" t="str">
        <f>VLOOKUP(H42,Hoja1!A$2:G$445,4,0)</f>
        <v>Inspecciones planeadas e inspecciones no planeadas, procedimientos de programas de seguridad y salud en el trabajo</v>
      </c>
      <c r="L42" s="60" t="str">
        <f>VLOOKUP(H42,Hoja1!A$2:G$445,5,0)</f>
        <v xml:space="preserve">EPP TAPABOCAS, CARETAS CON FILTROS </v>
      </c>
      <c r="M42" s="62">
        <v>2</v>
      </c>
      <c r="N42" s="63">
        <v>2</v>
      </c>
      <c r="O42" s="63">
        <v>25</v>
      </c>
      <c r="P42" s="63">
        <f t="shared" si="1"/>
        <v>4</v>
      </c>
      <c r="Q42" s="63">
        <f t="shared" si="2"/>
        <v>100</v>
      </c>
      <c r="R42" s="61" t="str">
        <f t="shared" si="3"/>
        <v>B-4</v>
      </c>
      <c r="S42" s="64" t="str">
        <f t="shared" si="4"/>
        <v>III</v>
      </c>
      <c r="T42" s="64" t="str">
        <f t="shared" si="5"/>
        <v>Mejorable</v>
      </c>
      <c r="U42" s="98"/>
      <c r="V42" s="60" t="str">
        <f>VLOOKUP(H42,Hoja1!A$2:G$445,6,0)</f>
        <v>NEUMOCONIOSIS</v>
      </c>
      <c r="W42" s="65"/>
      <c r="X42" s="65"/>
      <c r="Y42" s="65"/>
      <c r="Z42" s="66"/>
      <c r="AA42" s="66" t="str">
        <f>VLOOKUP(H42,Hoja1!A$2:G$445,7,0)</f>
        <v>USO Y MANEJO ADECUADO DE E.P.P.</v>
      </c>
      <c r="AB42" s="82"/>
      <c r="AC42" s="84"/>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51">
      <c r="A43" s="79"/>
      <c r="B43" s="79"/>
      <c r="C43" s="84"/>
      <c r="D43" s="90"/>
      <c r="E43" s="94"/>
      <c r="F43" s="94"/>
      <c r="G43" s="60" t="str">
        <f>VLOOKUP(H43,Hoja1!A$1:G$445,2,0)</f>
        <v>LÍQUIDOS</v>
      </c>
      <c r="H43" s="61" t="s">
        <v>263</v>
      </c>
      <c r="I43" s="60" t="str">
        <f>VLOOKUP(H43,Hoja1!A$2:G$445,3,0)</f>
        <v xml:space="preserve">  QUEMADURAS, IRRITACIONES, LESIONES PIEL, LESIONES OCULARES, IRRITACIÓN DE LAS MUCOSAS</v>
      </c>
      <c r="J43" s="62" t="s">
        <v>1199</v>
      </c>
      <c r="K43" s="60" t="str">
        <f>VLOOKUP(H43,Hoja1!A$2:G$445,4,0)</f>
        <v>Inspecciones planeadas e inspecciones no planeadas, procedimientos de programas de seguridad y salud en el trabajo</v>
      </c>
      <c r="L43" s="60" t="str">
        <f>VLOOKUP(H43,Hoja1!A$2:G$445,5,0)</f>
        <v>EPP TAPABOCAS, CARETAS CON FILTROS, GUANTES</v>
      </c>
      <c r="M43" s="62">
        <v>2</v>
      </c>
      <c r="N43" s="63">
        <v>2</v>
      </c>
      <c r="O43" s="63">
        <v>25</v>
      </c>
      <c r="P43" s="63">
        <f t="shared" si="1"/>
        <v>4</v>
      </c>
      <c r="Q43" s="63">
        <f t="shared" si="2"/>
        <v>100</v>
      </c>
      <c r="R43" s="61" t="str">
        <f t="shared" si="3"/>
        <v>B-4</v>
      </c>
      <c r="S43" s="64" t="str">
        <f t="shared" si="4"/>
        <v>III</v>
      </c>
      <c r="T43" s="64" t="str">
        <f t="shared" si="5"/>
        <v>Mejorable</v>
      </c>
      <c r="U43" s="98"/>
      <c r="V43" s="60" t="str">
        <f>VLOOKUP(H43,Hoja1!A$2:G$445,6,0)</f>
        <v>LESIONES IRREVERSIBLES VÍAS RESPIRATORIAS</v>
      </c>
      <c r="W43" s="65"/>
      <c r="X43" s="65"/>
      <c r="Y43" s="65"/>
      <c r="Z43" s="66"/>
      <c r="AA43" s="66" t="str">
        <f>VLOOKUP(H43,Hoja1!A$2:G$445,7,0)</f>
        <v>USO Y MANEJO ADECUADO DE E.P.P.; MANEJO DE PRODUCTOS QUÍMICOS LÍQUIDOS</v>
      </c>
      <c r="AB43" s="82"/>
      <c r="AC43" s="84"/>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51">
      <c r="A44" s="79"/>
      <c r="B44" s="79"/>
      <c r="C44" s="84"/>
      <c r="D44" s="90"/>
      <c r="E44" s="94"/>
      <c r="F44" s="94"/>
      <c r="G44" s="60" t="str">
        <f>VLOOKUP(H44,Hoja1!A$1:G$445,2,0)</f>
        <v>MATERIAL PARTICULADO</v>
      </c>
      <c r="H44" s="61" t="s">
        <v>269</v>
      </c>
      <c r="I44" s="60" t="str">
        <f>VLOOKUP(H44,Hoja1!A$2:G$445,3,0)</f>
        <v>NEUMOCONIOSIS, BRONQUITIS, ASMA, SILICOSIS</v>
      </c>
      <c r="J44" s="62" t="s">
        <v>1199</v>
      </c>
      <c r="K44" s="60" t="str">
        <f>VLOOKUP(H44,Hoja1!A$2:G$445,4,0)</f>
        <v>Inspecciones planeadas e inspecciones no planeadas, procedimientos de programas de seguridad y salud en el trabajo</v>
      </c>
      <c r="L44" s="60" t="str">
        <f>VLOOKUP(H44,Hoja1!A$2:G$445,5,0)</f>
        <v>EPP MASCARILLAS Y FILTROS</v>
      </c>
      <c r="M44" s="62">
        <v>2</v>
      </c>
      <c r="N44" s="63">
        <v>2</v>
      </c>
      <c r="O44" s="63">
        <v>25</v>
      </c>
      <c r="P44" s="63">
        <f t="shared" si="1"/>
        <v>4</v>
      </c>
      <c r="Q44" s="63">
        <f t="shared" si="2"/>
        <v>100</v>
      </c>
      <c r="R44" s="61" t="str">
        <f t="shared" si="3"/>
        <v>B-4</v>
      </c>
      <c r="S44" s="64" t="str">
        <f t="shared" si="4"/>
        <v>III</v>
      </c>
      <c r="T44" s="64" t="str">
        <f t="shared" si="5"/>
        <v>Mejorable</v>
      </c>
      <c r="U44" s="98"/>
      <c r="V44" s="60" t="str">
        <f>VLOOKUP(H44,Hoja1!A$2:G$445,6,0)</f>
        <v>NEUMOCONIOSIS</v>
      </c>
      <c r="W44" s="65"/>
      <c r="X44" s="65"/>
      <c r="Y44" s="65"/>
      <c r="Z44" s="66"/>
      <c r="AA44" s="66" t="str">
        <f>VLOOKUP(H44,Hoja1!A$2:G$445,7,0)</f>
        <v>USO Y MANEJO DE LOS EPP</v>
      </c>
      <c r="AB44" s="82"/>
      <c r="AC44" s="84"/>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51">
      <c r="A45" s="79"/>
      <c r="B45" s="79"/>
      <c r="C45" s="84"/>
      <c r="D45" s="90"/>
      <c r="E45" s="94"/>
      <c r="F45" s="94"/>
      <c r="G45" s="60" t="str">
        <f>VLOOKUP(H45,Hoja1!A$1:G$445,2,0)</f>
        <v xml:space="preserve">POLVOS INORGÁNICOS </v>
      </c>
      <c r="H45" s="61" t="s">
        <v>274</v>
      </c>
      <c r="I45" s="60" t="str">
        <f>VLOOKUP(H45,Hoja1!A$2:G$445,3,0)</f>
        <v xml:space="preserve">ASMA,GRIPA, NEUMOCONIOSIS </v>
      </c>
      <c r="J45" s="62" t="s">
        <v>1199</v>
      </c>
      <c r="K45" s="60" t="str">
        <f>VLOOKUP(H45,Hoja1!A$2:G$445,4,0)</f>
        <v>Inspecciones planeadas e inspecciones no planeadas, procedimientos de programas de seguridad y salud en el trabajo</v>
      </c>
      <c r="L45" s="60" t="str">
        <f>VLOOKUP(H45,Hoja1!A$2:G$445,5,0)</f>
        <v>EPP MASCARILLAS Y FILTROS</v>
      </c>
      <c r="M45" s="62">
        <v>2</v>
      </c>
      <c r="N45" s="63">
        <v>2</v>
      </c>
      <c r="O45" s="63">
        <v>25</v>
      </c>
      <c r="P45" s="63">
        <f t="shared" si="1"/>
        <v>4</v>
      </c>
      <c r="Q45" s="63">
        <f t="shared" si="2"/>
        <v>100</v>
      </c>
      <c r="R45" s="61" t="str">
        <f t="shared" si="3"/>
        <v>B-4</v>
      </c>
      <c r="S45" s="64" t="str">
        <f t="shared" si="4"/>
        <v>III</v>
      </c>
      <c r="T45" s="64" t="str">
        <f t="shared" si="5"/>
        <v>Mejorable</v>
      </c>
      <c r="U45" s="98"/>
      <c r="V45" s="60" t="str">
        <f>VLOOKUP(H45,Hoja1!A$2:G$445,6,0)</f>
        <v>NEUMOCONIOSIS</v>
      </c>
      <c r="W45" s="65"/>
      <c r="X45" s="65"/>
      <c r="Y45" s="65"/>
      <c r="Z45" s="66"/>
      <c r="AA45" s="66" t="str">
        <f>VLOOKUP(H45,Hoja1!A$2:G$445,7,0)</f>
        <v>LIMPIEZA</v>
      </c>
      <c r="AB45" s="82"/>
      <c r="AC45" s="84"/>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33.75" customHeight="1">
      <c r="A46" s="79"/>
      <c r="B46" s="79"/>
      <c r="C46" s="84"/>
      <c r="D46" s="90"/>
      <c r="E46" s="94"/>
      <c r="F46" s="94"/>
      <c r="G46" s="60" t="str">
        <f>VLOOKUP(H46,Hoja1!A$1:G$445,2,0)</f>
        <v>NATURALEZA DE LA TAREA</v>
      </c>
      <c r="H46" s="61" t="s">
        <v>76</v>
      </c>
      <c r="I46" s="60" t="str">
        <f>VLOOKUP(H46,Hoja1!A$2:G$445,3,0)</f>
        <v>ESTRÉS,  TRANSTORNOS DEL SUEÑO</v>
      </c>
      <c r="J46" s="62" t="s">
        <v>1199</v>
      </c>
      <c r="K46" s="60" t="str">
        <f>VLOOKUP(H46,Hoja1!A$2:G$445,4,0)</f>
        <v>N/A</v>
      </c>
      <c r="L46" s="60" t="str">
        <f>VLOOKUP(H46,Hoja1!A$2:G$445,5,0)</f>
        <v>PVE PSICOSOCIAL</v>
      </c>
      <c r="M46" s="62">
        <v>2</v>
      </c>
      <c r="N46" s="63">
        <v>3</v>
      </c>
      <c r="O46" s="63">
        <v>10</v>
      </c>
      <c r="P46" s="63">
        <f t="shared" si="1"/>
        <v>6</v>
      </c>
      <c r="Q46" s="63">
        <f t="shared" si="2"/>
        <v>60</v>
      </c>
      <c r="R46" s="61" t="str">
        <f t="shared" si="3"/>
        <v>M-6</v>
      </c>
      <c r="S46" s="64" t="str">
        <f t="shared" si="4"/>
        <v>III</v>
      </c>
      <c r="T46" s="64" t="str">
        <f t="shared" si="5"/>
        <v>Mejorable</v>
      </c>
      <c r="U46" s="98"/>
      <c r="V46" s="60" t="str">
        <f>VLOOKUP(H46,Hoja1!A$2:G$445,6,0)</f>
        <v>ESTRÉS</v>
      </c>
      <c r="W46" s="65"/>
      <c r="X46" s="65"/>
      <c r="Y46" s="65"/>
      <c r="Z46" s="66"/>
      <c r="AA46" s="66" t="str">
        <f>VLOOKUP(H46,Hoja1!A$2:G$445,7,0)</f>
        <v>N/A</v>
      </c>
      <c r="AB46" s="82" t="s">
        <v>1208</v>
      </c>
      <c r="AC46" s="84"/>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33.75" customHeight="1">
      <c r="A47" s="79"/>
      <c r="B47" s="79"/>
      <c r="C47" s="84"/>
      <c r="D47" s="90"/>
      <c r="E47" s="94"/>
      <c r="F47" s="94"/>
      <c r="G47" s="60" t="str">
        <f>VLOOKUP(H47,Hoja1!A$1:G$445,2,0)</f>
        <v>DESARROLLO DE LAS MISMAS FUNCIONES DURANTE UN LARGO PERÍODO DE TIEMPO</v>
      </c>
      <c r="H47" s="61" t="s">
        <v>455</v>
      </c>
      <c r="I47" s="60" t="str">
        <f>VLOOKUP(H47,Hoja1!A$2:G$445,3,0)</f>
        <v>DEPRESIÓN, ESTRÉS</v>
      </c>
      <c r="J47" s="62" t="s">
        <v>1199</v>
      </c>
      <c r="K47" s="60" t="str">
        <f>VLOOKUP(H47,Hoja1!A$2:G$445,4,0)</f>
        <v>N/A</v>
      </c>
      <c r="L47" s="60" t="str">
        <f>VLOOKUP(H47,Hoja1!A$2:G$445,5,0)</f>
        <v>PVE PSICOSOCIAL</v>
      </c>
      <c r="M47" s="62">
        <v>2</v>
      </c>
      <c r="N47" s="63">
        <v>1</v>
      </c>
      <c r="O47" s="63">
        <v>10</v>
      </c>
      <c r="P47" s="63">
        <f t="shared" si="1"/>
        <v>2</v>
      </c>
      <c r="Q47" s="63">
        <f t="shared" si="2"/>
        <v>20</v>
      </c>
      <c r="R47" s="61" t="str">
        <f t="shared" si="3"/>
        <v>B-2</v>
      </c>
      <c r="S47" s="64" t="str">
        <f t="shared" si="4"/>
        <v>IV</v>
      </c>
      <c r="T47" s="64" t="str">
        <f t="shared" si="5"/>
        <v>Aceptable</v>
      </c>
      <c r="U47" s="98"/>
      <c r="V47" s="60" t="str">
        <f>VLOOKUP(H47,Hoja1!A$2:G$445,6,0)</f>
        <v>ESTRÉS</v>
      </c>
      <c r="W47" s="65"/>
      <c r="X47" s="65"/>
      <c r="Y47" s="65"/>
      <c r="Z47" s="66"/>
      <c r="AA47" s="66" t="str">
        <f>VLOOKUP(H47,Hoja1!A$2:G$445,7,0)</f>
        <v>N/A</v>
      </c>
      <c r="AB47" s="82"/>
      <c r="AC47" s="84"/>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51">
      <c r="A48" s="79"/>
      <c r="B48" s="79"/>
      <c r="C48" s="84"/>
      <c r="D48" s="90"/>
      <c r="E48" s="94"/>
      <c r="F48" s="94"/>
      <c r="G48" s="60" t="str">
        <f>VLOOKUP(H48,Hoja1!A$1:G$445,2,0)</f>
        <v>Forzadas, Prolongadas</v>
      </c>
      <c r="H48" s="61" t="s">
        <v>40</v>
      </c>
      <c r="I48" s="60" t="str">
        <f>VLOOKUP(H48,Hoja1!A$2:G$445,3,0)</f>
        <v xml:space="preserve">Lesiones osteomusculares, lesiones osteoarticulares
</v>
      </c>
      <c r="J48" s="62" t="s">
        <v>1199</v>
      </c>
      <c r="K48" s="60" t="str">
        <f>VLOOKUP(H48,Hoja1!A$2:G$445,4,0)</f>
        <v>Inspecciones planeadas e inspecciones no planeadas, procedimientos de programas de seguridad y salud en el trabajo</v>
      </c>
      <c r="L48" s="60" t="str">
        <f>VLOOKUP(H48,Hoja1!A$2:G$445,5,0)</f>
        <v>PVE Biomecánico, programa pausas activas, exámenes periódicos, recomendaciones, control de posturas</v>
      </c>
      <c r="M48" s="62">
        <v>2</v>
      </c>
      <c r="N48" s="63">
        <v>2</v>
      </c>
      <c r="O48" s="63">
        <v>25</v>
      </c>
      <c r="P48" s="63">
        <f t="shared" si="1"/>
        <v>4</v>
      </c>
      <c r="Q48" s="63">
        <f t="shared" si="2"/>
        <v>100</v>
      </c>
      <c r="R48" s="61" t="str">
        <f t="shared" si="3"/>
        <v>B-4</v>
      </c>
      <c r="S48" s="64" t="str">
        <f t="shared" si="4"/>
        <v>III</v>
      </c>
      <c r="T48" s="64" t="str">
        <f t="shared" si="5"/>
        <v>Mejorable</v>
      </c>
      <c r="U48" s="98"/>
      <c r="V48" s="60" t="str">
        <f>VLOOKUP(H48,Hoja1!A$2:G$445,6,0)</f>
        <v>Enfermedades Osteomusculares</v>
      </c>
      <c r="W48" s="65"/>
      <c r="X48" s="65"/>
      <c r="Y48" s="65"/>
      <c r="Z48" s="66"/>
      <c r="AA48" s="66" t="str">
        <f>VLOOKUP(H48,Hoja1!A$2:G$445,7,0)</f>
        <v>Prevención en lesiones osteomusculares, líderes de pausas activas</v>
      </c>
      <c r="AB48" s="82" t="s">
        <v>1209</v>
      </c>
      <c r="AC48" s="84"/>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51">
      <c r="A49" s="79"/>
      <c r="B49" s="79"/>
      <c r="C49" s="84"/>
      <c r="D49" s="90"/>
      <c r="E49" s="94"/>
      <c r="F49" s="94"/>
      <c r="G49" s="60" t="str">
        <f>VLOOKUP(H49,Hoja1!A$1:G$445,2,0)</f>
        <v>Carga de un peso mayor al recomendado</v>
      </c>
      <c r="H49" s="61" t="s">
        <v>486</v>
      </c>
      <c r="I49" s="60" t="str">
        <f>VLOOKUP(H49,Hoja1!A$2:G$445,3,0)</f>
        <v>Lesiones osteomusculares, lesiones osteoarticulares</v>
      </c>
      <c r="J49" s="62" t="s">
        <v>1199</v>
      </c>
      <c r="K49" s="60" t="str">
        <f>VLOOKUP(H49,Hoja1!A$2:G$445,4,0)</f>
        <v>Inspecciones planeadas e inspecciones no planeadas, procedimientos de programas de seguridad y salud en el trabajo</v>
      </c>
      <c r="L49" s="60" t="str">
        <f>VLOOKUP(H49,Hoja1!A$2:G$445,5,0)</f>
        <v>PVE Biomecánico, programa pausas activas, exámenes periódicos, recomendaciones, control de posturas</v>
      </c>
      <c r="M49" s="62">
        <v>2</v>
      </c>
      <c r="N49" s="63">
        <v>2</v>
      </c>
      <c r="O49" s="63">
        <v>25</v>
      </c>
      <c r="P49" s="63">
        <f t="shared" si="1"/>
        <v>4</v>
      </c>
      <c r="Q49" s="63">
        <f t="shared" si="2"/>
        <v>100</v>
      </c>
      <c r="R49" s="61" t="str">
        <f t="shared" si="3"/>
        <v>B-4</v>
      </c>
      <c r="S49" s="64" t="str">
        <f t="shared" si="4"/>
        <v>III</v>
      </c>
      <c r="T49" s="64" t="str">
        <f t="shared" si="5"/>
        <v>Mejorable</v>
      </c>
      <c r="U49" s="98"/>
      <c r="V49" s="60" t="str">
        <f>VLOOKUP(H49,Hoja1!A$2:G$445,6,0)</f>
        <v>Enfermedades del sistema osteomuscular</v>
      </c>
      <c r="W49" s="65"/>
      <c r="X49" s="65"/>
      <c r="Y49" s="65"/>
      <c r="Z49" s="66"/>
      <c r="AA49" s="66" t="str">
        <f>VLOOKUP(H49,Hoja1!A$2:G$445,7,0)</f>
        <v>Prevención en lesiones osteomusculares, Líderes en pausas activas</v>
      </c>
      <c r="AB49" s="82"/>
      <c r="AC49" s="84"/>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72" customHeight="1">
      <c r="A50" s="79"/>
      <c r="B50" s="79"/>
      <c r="C50" s="84"/>
      <c r="D50" s="90"/>
      <c r="E50" s="94"/>
      <c r="F50" s="94"/>
      <c r="G50" s="60" t="str">
        <f>VLOOKUP(H50,Hoja1!A$1:G$445,2,0)</f>
        <v>Atropellamiento, Envestir</v>
      </c>
      <c r="H50" s="61" t="s">
        <v>1187</v>
      </c>
      <c r="I50" s="60" t="str">
        <f>VLOOKUP(H50,Hoja1!A$2:G$445,3,0)</f>
        <v>Lesiones, pérdidas materiales, muerte</v>
      </c>
      <c r="J50" s="62" t="s">
        <v>1199</v>
      </c>
      <c r="K50" s="60" t="str">
        <f>VLOOKUP(H50,Hoja1!A$2:G$445,4,0)</f>
        <v>Inspecciones planeadas e inspecciones no planeadas, procedimientos de programas de seguridad y salud en el trabajo</v>
      </c>
      <c r="L50" s="60" t="str">
        <f>VLOOKUP(H50,Hoja1!A$2:G$445,5,0)</f>
        <v>Programa de seguridad vial, señalización</v>
      </c>
      <c r="M50" s="62">
        <v>2</v>
      </c>
      <c r="N50" s="63">
        <v>2</v>
      </c>
      <c r="O50" s="63">
        <v>60</v>
      </c>
      <c r="P50" s="63">
        <f t="shared" si="1"/>
        <v>4</v>
      </c>
      <c r="Q50" s="63">
        <f t="shared" si="2"/>
        <v>240</v>
      </c>
      <c r="R50" s="61" t="str">
        <f t="shared" si="3"/>
        <v>B-4</v>
      </c>
      <c r="S50" s="64" t="str">
        <f t="shared" si="4"/>
        <v>II</v>
      </c>
      <c r="T50" s="64" t="str">
        <f t="shared" si="5"/>
        <v>No Aceptable o Aceptable Con Control Especifico</v>
      </c>
      <c r="U50" s="98"/>
      <c r="V50" s="60" t="str">
        <f>VLOOKUP(H50,Hoja1!A$2:G$445,6,0)</f>
        <v>Muerte</v>
      </c>
      <c r="W50" s="65"/>
      <c r="X50" s="65"/>
      <c r="Y50" s="65"/>
      <c r="Z50" s="66"/>
      <c r="AA50" s="66" t="str">
        <f>VLOOKUP(H50,Hoja1!A$2:G$445,7,0)</f>
        <v>Seguridad vial y manejo defensivo, aseguramiento de áreas de trabajo</v>
      </c>
      <c r="AB50" s="65" t="s">
        <v>1210</v>
      </c>
      <c r="AC50" s="84"/>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63.75">
      <c r="A51" s="79"/>
      <c r="B51" s="79"/>
      <c r="C51" s="84"/>
      <c r="D51" s="90"/>
      <c r="E51" s="94"/>
      <c r="F51" s="94"/>
      <c r="G51" s="60" t="str">
        <f>VLOOKUP(H51,Hoja1!A$1:G$445,2,0)</f>
        <v>Ingreso a pozos, Red de acueducto o excavaciones</v>
      </c>
      <c r="H51" s="61" t="s">
        <v>571</v>
      </c>
      <c r="I51" s="60" t="str">
        <f>VLOOKUP(H51,Hoja1!A$2:G$445,3,0)</f>
        <v>Intoxicación, asfixicia, daños vías resiratorias, muerte</v>
      </c>
      <c r="J51" s="62" t="s">
        <v>1199</v>
      </c>
      <c r="K51" s="60" t="str">
        <f>VLOOKUP(H51,Hoja1!A$2:G$445,4,0)</f>
        <v>Inspecciones planeadas e inspecciones no planeadas, procedimientos de programas de seguridad y salud en el trabajo</v>
      </c>
      <c r="L51" s="60" t="str">
        <f>VLOOKUP(H51,Hoja1!A$2:G$445,5,0)</f>
        <v>E.P.P. Colectivos, Tripoide</v>
      </c>
      <c r="M51" s="62">
        <v>2</v>
      </c>
      <c r="N51" s="63">
        <v>2</v>
      </c>
      <c r="O51" s="63">
        <v>100</v>
      </c>
      <c r="P51" s="63">
        <f t="shared" si="1"/>
        <v>4</v>
      </c>
      <c r="Q51" s="63">
        <f t="shared" si="2"/>
        <v>400</v>
      </c>
      <c r="R51" s="61" t="str">
        <f t="shared" si="3"/>
        <v>B-4</v>
      </c>
      <c r="S51" s="64" t="str">
        <f t="shared" si="4"/>
        <v>II</v>
      </c>
      <c r="T51" s="64" t="str">
        <f t="shared" si="5"/>
        <v>No Aceptable o Aceptable Con Control Especifico</v>
      </c>
      <c r="U51" s="98"/>
      <c r="V51" s="60" t="str">
        <f>VLOOKUP(H51,Hoja1!A$2:G$445,6,0)</f>
        <v>Muerte</v>
      </c>
      <c r="W51" s="65"/>
      <c r="X51" s="65"/>
      <c r="Y51" s="65"/>
      <c r="Z51" s="66"/>
      <c r="AA51" s="66" t="str">
        <f>VLOOKUP(H51,Hoja1!A$2:G$445,7,0)</f>
        <v>Trabajo seguro en espacios confinados y manejo de medidores de gases, diligenciamiento de permisos de trabajos, uso y manejo adecuado de E.P.P.</v>
      </c>
      <c r="AB51" s="65" t="s">
        <v>1211</v>
      </c>
      <c r="AC51" s="84"/>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40.5">
      <c r="A52" s="79"/>
      <c r="B52" s="79"/>
      <c r="C52" s="84"/>
      <c r="D52" s="90"/>
      <c r="E52" s="94"/>
      <c r="F52" s="94"/>
      <c r="G52" s="60" t="str">
        <f>VLOOKUP(H52,Hoja1!A$1:G$445,2,0)</f>
        <v>Superficies de trabajo irregulares o deslizantes</v>
      </c>
      <c r="H52" s="61" t="s">
        <v>597</v>
      </c>
      <c r="I52" s="60" t="str">
        <f>VLOOKUP(H52,Hoja1!A$2:G$445,3,0)</f>
        <v>Caidas del mismo nivel, fracturas, golpe con objetos, caídas de objetos, obstrucción de rutas de evacuación</v>
      </c>
      <c r="J52" s="62" t="s">
        <v>1199</v>
      </c>
      <c r="K52" s="60" t="str">
        <f>VLOOKUP(H52,Hoja1!A$2:G$445,4,0)</f>
        <v>N/A</v>
      </c>
      <c r="L52" s="60" t="str">
        <f>VLOOKUP(H52,Hoja1!A$2:G$445,5,0)</f>
        <v>N/A</v>
      </c>
      <c r="M52" s="62">
        <v>6</v>
      </c>
      <c r="N52" s="63">
        <v>2</v>
      </c>
      <c r="O52" s="63">
        <v>25</v>
      </c>
      <c r="P52" s="63">
        <f t="shared" si="1"/>
        <v>12</v>
      </c>
      <c r="Q52" s="63">
        <f t="shared" si="2"/>
        <v>300</v>
      </c>
      <c r="R52" s="61" t="str">
        <f t="shared" si="3"/>
        <v>A-12</v>
      </c>
      <c r="S52" s="64" t="str">
        <f t="shared" si="4"/>
        <v>II</v>
      </c>
      <c r="T52" s="64" t="str">
        <f t="shared" si="5"/>
        <v>No Aceptable o Aceptable Con Control Especifico</v>
      </c>
      <c r="U52" s="98"/>
      <c r="V52" s="60" t="str">
        <f>VLOOKUP(H52,Hoja1!A$2:G$445,6,0)</f>
        <v>Caídas de distinto nivel</v>
      </c>
      <c r="W52" s="65"/>
      <c r="X52" s="65"/>
      <c r="Y52" s="65"/>
      <c r="Z52" s="66" t="s">
        <v>1215</v>
      </c>
      <c r="AA52" s="66" t="str">
        <f>VLOOKUP(H52,Hoja1!A$2:G$445,7,0)</f>
        <v>Pautas Básicas en orden y aseo en el lugar de trabajo, actos y condiciones inseguras</v>
      </c>
      <c r="AB52" s="65" t="s">
        <v>32</v>
      </c>
      <c r="AC52" s="84"/>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59.25" customHeight="1">
      <c r="A53" s="79"/>
      <c r="B53" s="79"/>
      <c r="C53" s="84"/>
      <c r="D53" s="90"/>
      <c r="E53" s="94"/>
      <c r="F53" s="94"/>
      <c r="G53" s="60" t="str">
        <f>VLOOKUP(H53,Hoja1!A$1:G$445,2,0)</f>
        <v>inmersión ( lluvias, crecientes de rios y quebradas, caidas desde tarabitas, puentes y medios de trasnporte)</v>
      </c>
      <c r="H53" s="61" t="s">
        <v>1188</v>
      </c>
      <c r="I53" s="60" t="str">
        <f>VLOOKUP(H53,Hoja1!A$2:G$445,3,0)</f>
        <v>contusiones, laseraciones, afectaciones del sistema respiratorio</v>
      </c>
      <c r="J53" s="62" t="s">
        <v>1199</v>
      </c>
      <c r="K53" s="60" t="str">
        <f>VLOOKUP(H53,Hoja1!A$2:G$445,4,0)</f>
        <v>Inspecciones planeadas e inspecciones no planeadas, procedimientos de programas de seguridad y salud en el trabajo</v>
      </c>
      <c r="L53" s="60" t="str">
        <f>VLOOKUP(H53,Hoja1!A$2:G$445,5,0)</f>
        <v>E.P.P.</v>
      </c>
      <c r="M53" s="62">
        <v>2</v>
      </c>
      <c r="N53" s="63">
        <v>1</v>
      </c>
      <c r="O53" s="63">
        <v>100</v>
      </c>
      <c r="P53" s="63">
        <f aca="true" t="shared" si="6" ref="P53">M53*N53</f>
        <v>2</v>
      </c>
      <c r="Q53" s="63">
        <f aca="true" t="shared" si="7" ref="Q53">O53*P53</f>
        <v>200</v>
      </c>
      <c r="R53" s="61" t="str">
        <f aca="true" t="shared" si="8" ref="R53">IF(P53=40,"MA-40",IF(P53=30,"MA-30",IF(P53=20,"A-20",IF(P53=10,"A-10",IF(P53=24,"MA-24",IF(P53=18,"A-18",IF(P53=12,"A-12",IF(P53=6,"M-6",IF(P53=8,"M-8",IF(P53=6,"M-6",IF(P53=4,"B-4",IF(P53=2,"B-2",))))))))))))</f>
        <v>B-2</v>
      </c>
      <c r="S53" s="35" t="str">
        <f aca="true" t="shared" si="9" ref="S53">IF(Q53&lt;=20,"IV",IF(Q53&lt;=120,"III",IF(Q53&lt;=500,"II",IF(Q53&lt;=4000,"I"))))</f>
        <v>II</v>
      </c>
      <c r="T53" s="35" t="str">
        <f aca="true" t="shared" si="10" ref="T53">IF(S53=0,"",IF(S53="IV","Aceptable",IF(S53="III","Mejorable",IF(S53="II","No Aceptable o Aceptable Con Control Especifico",IF(S53="I","No Aceptable","")))))</f>
        <v>No Aceptable o Aceptable Con Control Especifico</v>
      </c>
      <c r="U53" s="98"/>
      <c r="V53" s="60" t="str">
        <f>VLOOKUP(H53,Hoja1!A$2:G$445,6,0)</f>
        <v>muerte</v>
      </c>
      <c r="W53" s="65"/>
      <c r="X53" s="65"/>
      <c r="Y53" s="65"/>
      <c r="Z53" s="66"/>
      <c r="AA53" s="66" t="str">
        <f>VLOOKUP(H53,Hoja1!A$2:G$445,7,0)</f>
        <v>capacitación en salvamento acuatico y primer respondiente</v>
      </c>
      <c r="AB53" s="65" t="s">
        <v>1212</v>
      </c>
      <c r="AC53" s="84"/>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63.75">
      <c r="A54" s="79"/>
      <c r="B54" s="79"/>
      <c r="C54" s="84"/>
      <c r="D54" s="90"/>
      <c r="E54" s="94"/>
      <c r="F54" s="94"/>
      <c r="G54" s="60" t="str">
        <f>VLOOKUP(H54,Hoja1!A$1:G$445,2,0)</f>
        <v>Herramientas Manuales</v>
      </c>
      <c r="H54" s="61" t="s">
        <v>606</v>
      </c>
      <c r="I54" s="60" t="str">
        <f>VLOOKUP(H54,Hoja1!A$2:G$445,3,0)</f>
        <v>Quemaduras, contusiones y lesiones</v>
      </c>
      <c r="J54" s="62" t="s">
        <v>1199</v>
      </c>
      <c r="K54" s="60" t="str">
        <f>VLOOKUP(H54,Hoja1!A$2:G$445,4,0)</f>
        <v>Inspecciones planeadas e inspecciones no planeadas, procedimientos de programas de seguridad y salud en el trabajo</v>
      </c>
      <c r="L54" s="60" t="str">
        <f>VLOOKUP(H54,Hoja1!A$2:G$445,5,0)</f>
        <v>E.P.P.</v>
      </c>
      <c r="M54" s="62">
        <v>2</v>
      </c>
      <c r="N54" s="63">
        <v>3</v>
      </c>
      <c r="O54" s="63">
        <v>25</v>
      </c>
      <c r="P54" s="63">
        <f t="shared" si="1"/>
        <v>6</v>
      </c>
      <c r="Q54" s="63">
        <f t="shared" si="2"/>
        <v>150</v>
      </c>
      <c r="R54" s="61" t="str">
        <f t="shared" si="3"/>
        <v>M-6</v>
      </c>
      <c r="S54" s="64" t="str">
        <f t="shared" si="4"/>
        <v>II</v>
      </c>
      <c r="T54" s="64" t="str">
        <f t="shared" si="5"/>
        <v>No Aceptable o Aceptable Con Control Especifico</v>
      </c>
      <c r="U54" s="98"/>
      <c r="V54" s="60" t="str">
        <f>VLOOKUP(H54,Hoja1!A$2:G$445,6,0)</f>
        <v>Amputación</v>
      </c>
      <c r="W54" s="65"/>
      <c r="X54" s="65"/>
      <c r="Y54" s="65"/>
      <c r="Z54" s="66"/>
      <c r="AA54" s="66" t="str">
        <f>VLOOKUP(H54,Hoja1!A$2:G$445,7,0)</f>
        <v xml:space="preserve">
Uso y manejo adecuado de E.P.P., uso y manejo adecuado de herramientas manuales y/o máqinas y equipos</v>
      </c>
      <c r="AB54" s="65" t="s">
        <v>32</v>
      </c>
      <c r="AC54" s="84"/>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82.5" customHeight="1">
      <c r="A55" s="79"/>
      <c r="B55" s="79"/>
      <c r="C55" s="84"/>
      <c r="D55" s="90"/>
      <c r="E55" s="94"/>
      <c r="F55" s="94"/>
      <c r="G55" s="60" t="str">
        <f>VLOOKUP(H55,Hoja1!A$1:G$445,2,0)</f>
        <v>Atraco, golpiza, atentados y secuestrados</v>
      </c>
      <c r="H55" s="61" t="s">
        <v>57</v>
      </c>
      <c r="I55" s="60" t="str">
        <f>VLOOKUP(H55,Hoja1!A$2:G$445,3,0)</f>
        <v>Estrés, golpes, Secuestros</v>
      </c>
      <c r="J55" s="62" t="s">
        <v>1199</v>
      </c>
      <c r="K55" s="60" t="str">
        <f>VLOOKUP(H55,Hoja1!A$2:G$445,4,0)</f>
        <v>Inspecciones planeadas e inspecciones no planeadas, procedimientos de programas de seguridad y salud en el trabajo</v>
      </c>
      <c r="L55" s="60" t="str">
        <f>VLOOKUP(H55,Hoja1!A$2:G$445,5,0)</f>
        <v xml:space="preserve">Uniformes Corporativos, Caquetas corporativas, Carnetización
</v>
      </c>
      <c r="M55" s="62">
        <v>2</v>
      </c>
      <c r="N55" s="63">
        <v>3</v>
      </c>
      <c r="O55" s="63">
        <v>60</v>
      </c>
      <c r="P55" s="63">
        <f t="shared" si="1"/>
        <v>6</v>
      </c>
      <c r="Q55" s="63">
        <f t="shared" si="2"/>
        <v>360</v>
      </c>
      <c r="R55" s="61" t="str">
        <f t="shared" si="3"/>
        <v>M-6</v>
      </c>
      <c r="S55" s="64" t="str">
        <f t="shared" si="4"/>
        <v>II</v>
      </c>
      <c r="T55" s="64" t="str">
        <f t="shared" si="5"/>
        <v>No Aceptable o Aceptable Con Control Especifico</v>
      </c>
      <c r="U55" s="98"/>
      <c r="V55" s="60" t="str">
        <f>VLOOKUP(H55,Hoja1!A$2:G$445,6,0)</f>
        <v>Secuestros</v>
      </c>
      <c r="W55" s="65"/>
      <c r="X55" s="65"/>
      <c r="Y55" s="65"/>
      <c r="Z55" s="66"/>
      <c r="AA55" s="66" t="str">
        <f>VLOOKUP(H55,Hoja1!A$2:G$445,7,0)</f>
        <v>N/A</v>
      </c>
      <c r="AB55" s="65" t="s">
        <v>1214</v>
      </c>
      <c r="AC55" s="84"/>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89.25">
      <c r="A56" s="79"/>
      <c r="B56" s="79"/>
      <c r="C56" s="84"/>
      <c r="D56" s="90"/>
      <c r="E56" s="94"/>
      <c r="F56" s="94"/>
      <c r="G56" s="60" t="str">
        <f>VLOOKUP(H56,Hoja1!A$1:G$445,2,0)</f>
        <v>MANTENIMIENTO DE PUENTE GRUAS, LIMPIEZA DE CANALES, MANTENIMIENTO DE INSTALACIONES LOCATIVAS, MANTENIMIENTO Y REPARACIÓN DE POZOS</v>
      </c>
      <c r="H56" s="61" t="s">
        <v>624</v>
      </c>
      <c r="I56" s="60" t="str">
        <f>VLOOKUP(H56,Hoja1!A$2:G$445,3,0)</f>
        <v>LESIONES, FRACTURAS, MUERTE</v>
      </c>
      <c r="J56" s="62" t="s">
        <v>1199</v>
      </c>
      <c r="K56" s="60" t="str">
        <f>VLOOKUP(H56,Hoja1!A$2:G$445,4,0)</f>
        <v>Inspecciones planeadas e inspecciones no planeadas, procedimientos de programas de seguridad y salud en el trabajo</v>
      </c>
      <c r="L56" s="60" t="str">
        <f>VLOOKUP(H56,Hoja1!A$2:G$445,5,0)</f>
        <v>EPP</v>
      </c>
      <c r="M56" s="62">
        <v>2</v>
      </c>
      <c r="N56" s="63">
        <v>2</v>
      </c>
      <c r="O56" s="63">
        <v>100</v>
      </c>
      <c r="P56" s="63">
        <f aca="true" t="shared" si="11" ref="P56">M56*N56</f>
        <v>4</v>
      </c>
      <c r="Q56" s="63">
        <f aca="true" t="shared" si="12" ref="Q56">O56*P56</f>
        <v>400</v>
      </c>
      <c r="R56" s="61" t="str">
        <f aca="true" t="shared" si="13" ref="R56">IF(P56=40,"MA-40",IF(P56=30,"MA-30",IF(P56=20,"A-20",IF(P56=10,"A-10",IF(P56=24,"MA-24",IF(P56=18,"A-18",IF(P56=12,"A-12",IF(P56=6,"M-6",IF(P56=8,"M-8",IF(P56=6,"M-6",IF(P56=4,"B-4",IF(P56=2,"B-2",))))))))))))</f>
        <v>B-4</v>
      </c>
      <c r="S56" s="35" t="str">
        <f aca="true" t="shared" si="14" ref="S56">IF(Q56&lt;=20,"IV",IF(Q56&lt;=120,"III",IF(Q56&lt;=500,"II",IF(Q56&lt;=4000,"I"))))</f>
        <v>II</v>
      </c>
      <c r="T56" s="35" t="str">
        <f aca="true" t="shared" si="15" ref="T56">IF(S56=0,"",IF(S56="IV","Aceptable",IF(S56="III","Mejorable",IF(S56="II","No Aceptable o Aceptable Con Control Especifico",IF(S56="I","No Aceptable","")))))</f>
        <v>No Aceptable o Aceptable Con Control Especifico</v>
      </c>
      <c r="U56" s="98"/>
      <c r="V56" s="60" t="str">
        <f>VLOOKUP(H56,Hoja1!A$2:G$445,6,0)</f>
        <v>MUERTE</v>
      </c>
      <c r="W56" s="65"/>
      <c r="X56" s="65"/>
      <c r="Y56" s="65"/>
      <c r="Z56" s="66"/>
      <c r="AA56" s="66" t="str">
        <f>VLOOKUP(H56,Hoja1!A$2:G$445,7,0)</f>
        <v>CERTIFICACIÓN Y/O ENTRENAMIENTO EN TRABAJO SEGURO EN ALTURAS; DILGENCIAMIENTO DE PERMISO DE TRABAJO; USO Y MANEJO ADECUADO DE E.P.P.; ARME Y DESARME DE ANDAMIOS</v>
      </c>
      <c r="AB56" s="65" t="s">
        <v>32</v>
      </c>
      <c r="AC56" s="84"/>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51">
      <c r="A57" s="79"/>
      <c r="B57" s="79"/>
      <c r="C57" s="84"/>
      <c r="D57" s="90"/>
      <c r="E57" s="94"/>
      <c r="F57" s="94"/>
      <c r="G57" s="60" t="str">
        <f>VLOOKUP(H57,Hoja1!A$1:G$445,2,0)</f>
        <v>LLUVIAS, GRANIZADA, HELADAS</v>
      </c>
      <c r="H57" s="61" t="s">
        <v>86</v>
      </c>
      <c r="I57" s="60" t="str">
        <f>VLOOKUP(H57,Hoja1!A$2:G$445,3,0)</f>
        <v>DERRUMBES, HIPOTERMIA, DAÑO EN INSTALACIONES</v>
      </c>
      <c r="J57" s="62" t="s">
        <v>1199</v>
      </c>
      <c r="K57" s="60" t="str">
        <f>VLOOKUP(H57,Hoja1!A$2:G$445,4,0)</f>
        <v>Inspecciones planeadas e inspecciones no planeadas, procedimientos de programas de seguridad y salud en el trabajo</v>
      </c>
      <c r="L57" s="60" t="str">
        <f>VLOOKUP(H57,Hoja1!A$2:G$445,5,0)</f>
        <v>BRIGADAS DE EMERGENCIAS</v>
      </c>
      <c r="M57" s="62">
        <v>2</v>
      </c>
      <c r="N57" s="63">
        <v>1</v>
      </c>
      <c r="O57" s="63">
        <v>100</v>
      </c>
      <c r="P57" s="63">
        <f t="shared" si="1"/>
        <v>2</v>
      </c>
      <c r="Q57" s="63">
        <f t="shared" si="2"/>
        <v>200</v>
      </c>
      <c r="R57" s="61" t="str">
        <f t="shared" si="3"/>
        <v>B-2</v>
      </c>
      <c r="S57" s="64" t="str">
        <f t="shared" si="4"/>
        <v>II</v>
      </c>
      <c r="T57" s="64" t="str">
        <f t="shared" si="5"/>
        <v>No Aceptable o Aceptable Con Control Especifico</v>
      </c>
      <c r="U57" s="98"/>
      <c r="V57" s="60" t="str">
        <f>VLOOKUP(H57,Hoja1!A$2:G$445,6,0)</f>
        <v>MUERTE</v>
      </c>
      <c r="W57" s="65"/>
      <c r="X57" s="65"/>
      <c r="Y57" s="65"/>
      <c r="Z57" s="134" t="s">
        <v>1217</v>
      </c>
      <c r="AA57" s="66" t="str">
        <f>VLOOKUP(H57,Hoja1!A$2:G$445,7,0)</f>
        <v>ENTRENAMIENTO DE LA BRIGADA; DIVULGACIÓN DE PLAN DE EMERGENCIA</v>
      </c>
      <c r="AB57" s="82" t="s">
        <v>1216</v>
      </c>
      <c r="AC57" s="84"/>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51.75" thickBot="1">
      <c r="A58" s="79"/>
      <c r="B58" s="79"/>
      <c r="C58" s="86"/>
      <c r="D58" s="92"/>
      <c r="E58" s="96"/>
      <c r="F58" s="96"/>
      <c r="G58" s="67" t="str">
        <f>VLOOKUP(H58,Hoja1!A$1:G$445,2,0)</f>
        <v>SISMOS, INCENDIOS, INUNDACIONES, TERREMOTOS, VENDAVALES, DERRUMBE</v>
      </c>
      <c r="H58" s="68" t="s">
        <v>62</v>
      </c>
      <c r="I58" s="67" t="str">
        <f>VLOOKUP(H58,Hoja1!A$2:G$445,3,0)</f>
        <v>SISMOS, INCENDIOS, INUNDACIONES, TERREMOTOS, VENDAVALES</v>
      </c>
      <c r="J58" s="69" t="s">
        <v>1199</v>
      </c>
      <c r="K58" s="67" t="str">
        <f>VLOOKUP(H58,Hoja1!A$2:G$445,4,0)</f>
        <v>Inspecciones planeadas e inspecciones no planeadas, procedimientos de programas de seguridad y salud en el trabajo</v>
      </c>
      <c r="L58" s="67" t="str">
        <f>VLOOKUP(H58,Hoja1!A$2:G$445,5,0)</f>
        <v>BRIGADAS DE EMERGENCIAS</v>
      </c>
      <c r="M58" s="69">
        <v>2</v>
      </c>
      <c r="N58" s="70">
        <v>1</v>
      </c>
      <c r="O58" s="70">
        <v>100</v>
      </c>
      <c r="P58" s="70">
        <f t="shared" si="1"/>
        <v>2</v>
      </c>
      <c r="Q58" s="70">
        <f t="shared" si="2"/>
        <v>200</v>
      </c>
      <c r="R58" s="68" t="str">
        <f t="shared" si="3"/>
        <v>B-2</v>
      </c>
      <c r="S58" s="71" t="str">
        <f t="shared" si="4"/>
        <v>II</v>
      </c>
      <c r="T58" s="71" t="str">
        <f t="shared" si="5"/>
        <v>No Aceptable o Aceptable Con Control Especifico</v>
      </c>
      <c r="U58" s="100"/>
      <c r="V58" s="67" t="str">
        <f>VLOOKUP(H58,Hoja1!A$2:G$445,6,0)</f>
        <v>MUERTE</v>
      </c>
      <c r="W58" s="72"/>
      <c r="X58" s="72"/>
      <c r="Y58" s="72"/>
      <c r="Z58" s="135"/>
      <c r="AA58" s="73" t="str">
        <f>VLOOKUP(H58,Hoja1!A$2:G$445,7,0)</f>
        <v>ENTRENAMIENTO DE LA BRIGADA; DIVULGACIÓN DE PLAN DE EMERGENCIA</v>
      </c>
      <c r="AB58" s="136"/>
      <c r="AC58" s="86"/>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38.25">
      <c r="A59" s="79"/>
      <c r="B59" s="79"/>
      <c r="C59" s="101" t="str">
        <f>VLOOKUP(E59,Hoja2!A$2:C$82,2,0)</f>
        <v>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v>
      </c>
      <c r="D59" s="105" t="str">
        <f>VLOOKUP(E59,Hoja2!A$2:C$82,3,0)</f>
        <v>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v>
      </c>
      <c r="E59" s="109" t="s">
        <v>1071</v>
      </c>
      <c r="F59" s="109" t="s">
        <v>1196</v>
      </c>
      <c r="G59" s="47" t="str">
        <f>VLOOKUP(H59,Hoja1!A$1:G$445,2,0)</f>
        <v>Modeduras</v>
      </c>
      <c r="H59" s="32" t="s">
        <v>79</v>
      </c>
      <c r="I59" s="47" t="str">
        <f>VLOOKUP(H59,Hoja1!A$2:G$445,3,0)</f>
        <v>Lesiones, tejidos, muerte, enfermedades infectocontagiosas</v>
      </c>
      <c r="J59" s="48" t="s">
        <v>1199</v>
      </c>
      <c r="K59" s="47" t="str">
        <f>VLOOKUP(H59,Hoja1!A$2:G$445,4,0)</f>
        <v>N/A</v>
      </c>
      <c r="L59" s="47" t="str">
        <f>VLOOKUP(H59,Hoja1!A$2:G$445,5,0)</f>
        <v>N/A</v>
      </c>
      <c r="M59" s="48">
        <v>2</v>
      </c>
      <c r="N59" s="49">
        <v>2</v>
      </c>
      <c r="O59" s="49">
        <v>25</v>
      </c>
      <c r="P59" s="49">
        <f aca="true" t="shared" si="16" ref="P59:P124">M59*N59</f>
        <v>4</v>
      </c>
      <c r="Q59" s="49">
        <f aca="true" t="shared" si="17" ref="Q59:Q124">O59*P59</f>
        <v>100</v>
      </c>
      <c r="R59" s="32" t="str">
        <f aca="true" t="shared" si="18" ref="R59:R124">IF(P59=40,"MA-40",IF(P59=30,"MA-30",IF(P59=20,"A-20",IF(P59=10,"A-10",IF(P59=24,"MA-24",IF(P59=18,"A-18",IF(P59=12,"A-12",IF(P59=6,"M-6",IF(P59=8,"M-8",IF(P59=6,"M-6",IF(P59=4,"B-4",IF(P59=2,"B-2",))))))))))))</f>
        <v>B-4</v>
      </c>
      <c r="S59" s="74" t="str">
        <f aca="true" t="shared" si="19" ref="S59:S124">IF(Q59&lt;=20,"IV",IF(Q59&lt;=120,"III",IF(Q59&lt;=500,"II",IF(Q59&lt;=4000,"I"))))</f>
        <v>III</v>
      </c>
      <c r="T59" s="74" t="str">
        <f aca="true" t="shared" si="20" ref="T59:T124">IF(S59=0,"",IF(S59="IV","Aceptable",IF(S59="III","Mejorable",IF(S59="II","No Aceptable o Aceptable Con Control Especifico",IF(S59="I","No Aceptable","")))))</f>
        <v>Mejorable</v>
      </c>
      <c r="U59" s="113">
        <v>1</v>
      </c>
      <c r="V59" s="47" t="str">
        <f>VLOOKUP(H59,Hoja1!A$2:G$445,6,0)</f>
        <v>Posibles enfermedades</v>
      </c>
      <c r="W59" s="50"/>
      <c r="X59" s="50"/>
      <c r="Y59" s="50"/>
      <c r="Z59" s="51"/>
      <c r="AA59" s="51" t="str">
        <f>VLOOKUP(H59,Hoja1!A$2:G$445,7,0)</f>
        <v xml:space="preserve">Riesgo Biológico, Autocuidado y/o Uso y manejo adecuado de E.P.P.
</v>
      </c>
      <c r="AB59" s="117" t="s">
        <v>1201</v>
      </c>
      <c r="AC59" s="101" t="s">
        <v>1200</v>
      </c>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38.25">
      <c r="A60" s="79"/>
      <c r="B60" s="79"/>
      <c r="C60" s="102"/>
      <c r="D60" s="106"/>
      <c r="E60" s="110"/>
      <c r="F60" s="110"/>
      <c r="G60" s="18" t="str">
        <f>VLOOKUP(H60,Hoja1!A$1:G$445,2,0)</f>
        <v>Parásitos</v>
      </c>
      <c r="H60" s="33" t="s">
        <v>105</v>
      </c>
      <c r="I60" s="18" t="str">
        <f>VLOOKUP(H60,Hoja1!A$2:G$445,3,0)</f>
        <v>Lesiones, infecciones parasitarias</v>
      </c>
      <c r="J60" s="19" t="s">
        <v>1199</v>
      </c>
      <c r="K60" s="18" t="str">
        <f>VLOOKUP(H60,Hoja1!A$2:G$445,4,0)</f>
        <v>N/A</v>
      </c>
      <c r="L60" s="18" t="str">
        <f>VLOOKUP(H60,Hoja1!A$2:G$445,5,0)</f>
        <v>N/A</v>
      </c>
      <c r="M60" s="19">
        <v>2</v>
      </c>
      <c r="N60" s="20">
        <v>2</v>
      </c>
      <c r="O60" s="20">
        <v>25</v>
      </c>
      <c r="P60" s="20">
        <f t="shared" si="16"/>
        <v>4</v>
      </c>
      <c r="Q60" s="20">
        <f t="shared" si="17"/>
        <v>100</v>
      </c>
      <c r="R60" s="33" t="str">
        <f t="shared" si="18"/>
        <v>B-4</v>
      </c>
      <c r="S60" s="75" t="str">
        <f t="shared" si="19"/>
        <v>III</v>
      </c>
      <c r="T60" s="75" t="str">
        <f t="shared" si="20"/>
        <v>Mejorable</v>
      </c>
      <c r="U60" s="114"/>
      <c r="V60" s="18" t="str">
        <f>VLOOKUP(H60,Hoja1!A$2:G$445,6,0)</f>
        <v>Enfermedades Parasitarias</v>
      </c>
      <c r="W60" s="21"/>
      <c r="X60" s="21"/>
      <c r="Y60" s="21"/>
      <c r="Z60" s="17"/>
      <c r="AA60" s="17" t="str">
        <f>VLOOKUP(H60,Hoja1!A$2:G$445,7,0)</f>
        <v xml:space="preserve">Riesgo Biológico, Autocuidado y/o Uso y manejo adecuado de E.P.P.
</v>
      </c>
      <c r="AB60" s="118"/>
      <c r="AC60" s="102"/>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51">
      <c r="A61" s="79"/>
      <c r="B61" s="79"/>
      <c r="C61" s="102"/>
      <c r="D61" s="106"/>
      <c r="E61" s="110"/>
      <c r="F61" s="110"/>
      <c r="G61" s="18" t="str">
        <f>VLOOKUP(H61,Hoja1!A$1:G$445,2,0)</f>
        <v>Bacteria</v>
      </c>
      <c r="H61" s="33" t="s">
        <v>108</v>
      </c>
      <c r="I61" s="18" t="str">
        <f>VLOOKUP(H61,Hoja1!A$2:G$445,3,0)</f>
        <v>Infecciones producidas por Bacterianas</v>
      </c>
      <c r="J61" s="19" t="s">
        <v>1199</v>
      </c>
      <c r="K61" s="18" t="str">
        <f>VLOOKUP(H61,Hoja1!A$2:G$445,4,0)</f>
        <v>Inspecciones planeadas e inspecciones no planeadas, procedimientos de programas de seguridad y salud en el trabajo</v>
      </c>
      <c r="L61" s="18" t="str">
        <f>VLOOKUP(H61,Hoja1!A$2:G$445,5,0)</f>
        <v>Programa de vacunación, bota pantalon, overol, guantes, tapabocas, mascarillas con filtos</v>
      </c>
      <c r="M61" s="19">
        <v>2</v>
      </c>
      <c r="N61" s="20">
        <v>2</v>
      </c>
      <c r="O61" s="20">
        <v>25</v>
      </c>
      <c r="P61" s="20">
        <f t="shared" si="16"/>
        <v>4</v>
      </c>
      <c r="Q61" s="20">
        <f t="shared" si="17"/>
        <v>100</v>
      </c>
      <c r="R61" s="33" t="str">
        <f t="shared" si="18"/>
        <v>B-4</v>
      </c>
      <c r="S61" s="75" t="str">
        <f t="shared" si="19"/>
        <v>III</v>
      </c>
      <c r="T61" s="75" t="str">
        <f t="shared" si="20"/>
        <v>Mejorable</v>
      </c>
      <c r="U61" s="114"/>
      <c r="V61" s="18" t="str">
        <f>VLOOKUP(H61,Hoja1!A$2:G$445,6,0)</f>
        <v xml:space="preserve">Enfermedades Infectocontagiosas
</v>
      </c>
      <c r="W61" s="21"/>
      <c r="X61" s="21"/>
      <c r="Y61" s="21"/>
      <c r="Z61" s="17"/>
      <c r="AA61" s="17" t="str">
        <f>VLOOKUP(H61,Hoja1!A$2:G$445,7,0)</f>
        <v xml:space="preserve">Riesgo Biológico, Autocuidado y/o Uso y manejo adecuado de E.P.P.
</v>
      </c>
      <c r="AB61" s="118"/>
      <c r="AC61" s="102"/>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51">
      <c r="A62" s="79"/>
      <c r="B62" s="79"/>
      <c r="C62" s="102"/>
      <c r="D62" s="106"/>
      <c r="E62" s="110"/>
      <c r="F62" s="110"/>
      <c r="G62" s="18" t="str">
        <f>VLOOKUP(H62,Hoja1!A$1:G$445,2,0)</f>
        <v>Hongos</v>
      </c>
      <c r="H62" s="33" t="s">
        <v>117</v>
      </c>
      <c r="I62" s="18" t="str">
        <f>VLOOKUP(H62,Hoja1!A$2:G$445,3,0)</f>
        <v>Micosis</v>
      </c>
      <c r="J62" s="19" t="s">
        <v>1199</v>
      </c>
      <c r="K62" s="18" t="str">
        <f>VLOOKUP(H62,Hoja1!A$2:G$445,4,0)</f>
        <v>Inspecciones planeadas e inspecciones no planeadas, procedimientos de programas de seguridad y salud en el trabajo</v>
      </c>
      <c r="L62" s="18" t="str">
        <f>VLOOKUP(H62,Hoja1!A$2:G$445,5,0)</f>
        <v>Programa de vacunación, éxamenes periódicos</v>
      </c>
      <c r="M62" s="19">
        <v>2</v>
      </c>
      <c r="N62" s="20">
        <v>2</v>
      </c>
      <c r="O62" s="20">
        <v>25</v>
      </c>
      <c r="P62" s="20">
        <f t="shared" si="16"/>
        <v>4</v>
      </c>
      <c r="Q62" s="20">
        <f t="shared" si="17"/>
        <v>100</v>
      </c>
      <c r="R62" s="33" t="str">
        <f t="shared" si="18"/>
        <v>B-4</v>
      </c>
      <c r="S62" s="75" t="str">
        <f t="shared" si="19"/>
        <v>III</v>
      </c>
      <c r="T62" s="75" t="str">
        <f t="shared" si="20"/>
        <v>Mejorable</v>
      </c>
      <c r="U62" s="114"/>
      <c r="V62" s="18" t="str">
        <f>VLOOKUP(H62,Hoja1!A$2:G$445,6,0)</f>
        <v>Micosis</v>
      </c>
      <c r="W62" s="21"/>
      <c r="X62" s="21"/>
      <c r="Y62" s="21"/>
      <c r="Z62" s="17"/>
      <c r="AA62" s="17" t="str">
        <f>VLOOKUP(H62,Hoja1!A$2:G$445,7,0)</f>
        <v xml:space="preserve">Riesgo Biológico, Autocuidado y/o Uso y manejo adecuado de E.P.P.
</v>
      </c>
      <c r="AB62" s="118"/>
      <c r="AC62" s="102"/>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54" customHeight="1">
      <c r="A63" s="79"/>
      <c r="B63" s="79"/>
      <c r="C63" s="102"/>
      <c r="D63" s="106"/>
      <c r="E63" s="110"/>
      <c r="F63" s="110"/>
      <c r="G63" s="18" t="str">
        <f>VLOOKUP(H63,Hoja1!A$1:G$445,2,0)</f>
        <v>AUSENCIA O EXCESO DE LUZ EN UN AMBIENTE</v>
      </c>
      <c r="H63" s="33" t="s">
        <v>155</v>
      </c>
      <c r="I63" s="18" t="str">
        <f>VLOOKUP(H63,Hoja1!A$2:G$445,3,0)</f>
        <v>DISMINUCIÓN AGUDEZA VISUAL, CANSANCIO VISUAL</v>
      </c>
      <c r="J63" s="19" t="s">
        <v>1199</v>
      </c>
      <c r="K63" s="18" t="str">
        <f>VLOOKUP(H63,Hoja1!A$2:G$445,4,0)</f>
        <v>Inspecciones planeadas e inspecciones no planeadas, procedimientos de programas de seguridad y salud en el trabajo</v>
      </c>
      <c r="L63" s="18" t="str">
        <f>VLOOKUP(H63,Hoja1!A$2:G$445,5,0)</f>
        <v>N/A</v>
      </c>
      <c r="M63" s="19">
        <v>2</v>
      </c>
      <c r="N63" s="20">
        <v>2</v>
      </c>
      <c r="O63" s="20">
        <v>25</v>
      </c>
      <c r="P63" s="20">
        <f t="shared" si="16"/>
        <v>4</v>
      </c>
      <c r="Q63" s="20">
        <f t="shared" si="17"/>
        <v>100</v>
      </c>
      <c r="R63" s="33" t="str">
        <f t="shared" si="18"/>
        <v>B-4</v>
      </c>
      <c r="S63" s="75" t="str">
        <f t="shared" si="19"/>
        <v>III</v>
      </c>
      <c r="T63" s="75" t="str">
        <f t="shared" si="20"/>
        <v>Mejorable</v>
      </c>
      <c r="U63" s="114"/>
      <c r="V63" s="18" t="str">
        <f>VLOOKUP(H63,Hoja1!A$2:G$445,6,0)</f>
        <v>DISMINUCIÓN AGUDEZA VISUAL</v>
      </c>
      <c r="W63" s="21"/>
      <c r="X63" s="21"/>
      <c r="Y63" s="21"/>
      <c r="Z63" s="17"/>
      <c r="AA63" s="17" t="str">
        <f>VLOOKUP(H63,Hoja1!A$2:G$445,7,0)</f>
        <v>N/A</v>
      </c>
      <c r="AB63" s="21" t="s">
        <v>1203</v>
      </c>
      <c r="AC63" s="102"/>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72.75" customHeight="1">
      <c r="A64" s="79"/>
      <c r="B64" s="79"/>
      <c r="C64" s="102"/>
      <c r="D64" s="106"/>
      <c r="E64" s="110"/>
      <c r="F64" s="110"/>
      <c r="G64" s="18" t="str">
        <f>VLOOKUP(H64,Hoja1!A$1:G$445,2,0)</f>
        <v>INFRAROJA, ULTRAVIOLETA, VISIBLE, RADIOFRECUENCIA, MICROONDAS, LASER</v>
      </c>
      <c r="H64" s="33" t="s">
        <v>67</v>
      </c>
      <c r="I64" s="18" t="str">
        <f>VLOOKUP(H64,Hoja1!A$2:G$445,3,0)</f>
        <v>CÁNCER, LESIONES DÉRMICAS Y OCULARES</v>
      </c>
      <c r="J64" s="19" t="s">
        <v>1199</v>
      </c>
      <c r="K64" s="18" t="str">
        <f>VLOOKUP(H64,Hoja1!A$2:G$445,4,0)</f>
        <v>Inspecciones planeadas e inspecciones no planeadas, procedimientos de programas de seguridad y salud en el trabajo</v>
      </c>
      <c r="L64" s="18" t="str">
        <f>VLOOKUP(H64,Hoja1!A$2:G$445,5,0)</f>
        <v>PROGRAMA BLOQUEADOR SOLAR</v>
      </c>
      <c r="M64" s="19">
        <v>2</v>
      </c>
      <c r="N64" s="20">
        <v>2</v>
      </c>
      <c r="O64" s="20">
        <v>10</v>
      </c>
      <c r="P64" s="20">
        <f t="shared" si="16"/>
        <v>4</v>
      </c>
      <c r="Q64" s="20">
        <f t="shared" si="17"/>
        <v>40</v>
      </c>
      <c r="R64" s="33" t="str">
        <f t="shared" si="18"/>
        <v>B-4</v>
      </c>
      <c r="S64" s="75" t="str">
        <f t="shared" si="19"/>
        <v>III</v>
      </c>
      <c r="T64" s="75" t="str">
        <f t="shared" si="20"/>
        <v>Mejorable</v>
      </c>
      <c r="U64" s="114"/>
      <c r="V64" s="18" t="str">
        <f>VLOOKUP(H64,Hoja1!A$2:G$445,6,0)</f>
        <v>CÁNCER</v>
      </c>
      <c r="W64" s="21"/>
      <c r="X64" s="21"/>
      <c r="Y64" s="21"/>
      <c r="Z64" s="17"/>
      <c r="AA64" s="17" t="str">
        <f>VLOOKUP(H64,Hoja1!A$2:G$445,7,0)</f>
        <v>N/A</v>
      </c>
      <c r="AB64" s="21" t="s">
        <v>1204</v>
      </c>
      <c r="AC64" s="102"/>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51">
      <c r="A65" s="79"/>
      <c r="B65" s="79"/>
      <c r="C65" s="102"/>
      <c r="D65" s="106"/>
      <c r="E65" s="110"/>
      <c r="F65" s="110"/>
      <c r="G65" s="18" t="str">
        <f>VLOOKUP(H65,Hoja1!A$1:G$445,2,0)</f>
        <v>MAQUINARIA O EQUIPO</v>
      </c>
      <c r="H65" s="33" t="s">
        <v>164</v>
      </c>
      <c r="I65" s="18" t="str">
        <f>VLOOKUP(H65,Hoja1!A$2:G$445,3,0)</f>
        <v>SORDERA, ESTRÉS, HIPOACUSIA, CEFALA,IRRITABILIDAD</v>
      </c>
      <c r="J65" s="19" t="s">
        <v>1199</v>
      </c>
      <c r="K65" s="18" t="str">
        <f>VLOOKUP(H65,Hoja1!A$2:G$445,4,0)</f>
        <v>Inspecciones planeadas e inspecciones no planeadas, procedimientos de programas de seguridad y salud en el trabajo</v>
      </c>
      <c r="L65" s="18" t="str">
        <f>VLOOKUP(H65,Hoja1!A$2:G$445,5,0)</f>
        <v>PVE RUIDO</v>
      </c>
      <c r="M65" s="19">
        <v>2</v>
      </c>
      <c r="N65" s="20">
        <v>2</v>
      </c>
      <c r="O65" s="20">
        <v>10</v>
      </c>
      <c r="P65" s="20">
        <f t="shared" si="16"/>
        <v>4</v>
      </c>
      <c r="Q65" s="20">
        <f t="shared" si="17"/>
        <v>40</v>
      </c>
      <c r="R65" s="33" t="str">
        <f t="shared" si="18"/>
        <v>B-4</v>
      </c>
      <c r="S65" s="75" t="str">
        <f t="shared" si="19"/>
        <v>III</v>
      </c>
      <c r="T65" s="75" t="str">
        <f t="shared" si="20"/>
        <v>Mejorable</v>
      </c>
      <c r="U65" s="114"/>
      <c r="V65" s="18" t="str">
        <f>VLOOKUP(H65,Hoja1!A$2:G$445,6,0)</f>
        <v>SORDERA</v>
      </c>
      <c r="W65" s="21"/>
      <c r="X65" s="21"/>
      <c r="Y65" s="21"/>
      <c r="Z65" s="17"/>
      <c r="AA65" s="17" t="str">
        <f>VLOOKUP(H65,Hoja1!A$2:G$445,7,0)</f>
        <v>USO DE EPP</v>
      </c>
      <c r="AB65" s="21" t="s">
        <v>1205</v>
      </c>
      <c r="AC65" s="102"/>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59.25" customHeight="1">
      <c r="A66" s="79"/>
      <c r="B66" s="79"/>
      <c r="C66" s="102"/>
      <c r="D66" s="106"/>
      <c r="E66" s="110"/>
      <c r="F66" s="110"/>
      <c r="G66" s="18" t="str">
        <f>VLOOKUP(H66,Hoja1!A$1:G$445,2,0)</f>
        <v>ENERGÍA TÉRMICA, CAMBIO DE TEMPERATURA DURANTE LOS RECORRIDOS</v>
      </c>
      <c r="H66" s="33" t="s">
        <v>174</v>
      </c>
      <c r="I66" s="18" t="str">
        <f>VLOOKUP(H66,Hoja1!A$2:G$445,3,0)</f>
        <v xml:space="preserve"> HIPOTERMIA</v>
      </c>
      <c r="J66" s="19" t="s">
        <v>1199</v>
      </c>
      <c r="K66" s="18" t="str">
        <f>VLOOKUP(H66,Hoja1!A$2:G$445,4,0)</f>
        <v>Inspecciones planeadas e inspecciones no planeadas, procedimientos de programas de seguridad y salud en el trabajo</v>
      </c>
      <c r="L66" s="18" t="str">
        <f>VLOOKUP(H66,Hoja1!A$2:G$445,5,0)</f>
        <v>EPP OVEROLES TERMICOS</v>
      </c>
      <c r="M66" s="19">
        <v>2</v>
      </c>
      <c r="N66" s="20">
        <v>4</v>
      </c>
      <c r="O66" s="20">
        <v>10</v>
      </c>
      <c r="P66" s="20">
        <f t="shared" si="16"/>
        <v>8</v>
      </c>
      <c r="Q66" s="20">
        <f t="shared" si="17"/>
        <v>80</v>
      </c>
      <c r="R66" s="33" t="str">
        <f t="shared" si="18"/>
        <v>M-8</v>
      </c>
      <c r="S66" s="75" t="str">
        <f t="shared" si="19"/>
        <v>III</v>
      </c>
      <c r="T66" s="75" t="str">
        <f t="shared" si="20"/>
        <v>Mejorable</v>
      </c>
      <c r="U66" s="114"/>
      <c r="V66" s="18" t="str">
        <f>VLOOKUP(H66,Hoja1!A$2:G$445,6,0)</f>
        <v xml:space="preserve"> HIPOTERMIA</v>
      </c>
      <c r="W66" s="21"/>
      <c r="X66" s="21"/>
      <c r="Y66" s="21"/>
      <c r="Z66" s="17"/>
      <c r="AA66" s="17" t="str">
        <f>VLOOKUP(H66,Hoja1!A$2:G$445,7,0)</f>
        <v>N/A</v>
      </c>
      <c r="AB66" s="21" t="s">
        <v>1206</v>
      </c>
      <c r="AC66" s="102"/>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51">
      <c r="A67" s="79"/>
      <c r="B67" s="79"/>
      <c r="C67" s="102"/>
      <c r="D67" s="106"/>
      <c r="E67" s="110"/>
      <c r="F67" s="110"/>
      <c r="G67" s="18" t="str">
        <f>VLOOKUP(H67,Hoja1!A$1:G$445,2,0)</f>
        <v>GASES Y VAPORES</v>
      </c>
      <c r="H67" s="33" t="s">
        <v>250</v>
      </c>
      <c r="I67" s="18" t="str">
        <f>VLOOKUP(H67,Hoja1!A$2:G$445,3,0)</f>
        <v xml:space="preserve"> LESIONES EN LA PIEL, IRRITACIÓN EN VÍAS  RESPIRATORIAS, MUERTE</v>
      </c>
      <c r="J67" s="19" t="s">
        <v>1199</v>
      </c>
      <c r="K67" s="18" t="str">
        <f>VLOOKUP(H67,Hoja1!A$2:G$445,4,0)</f>
        <v>Inspecciones planeadas e inspecciones no planeadas, procedimientos de programas de seguridad y salud en el trabajo</v>
      </c>
      <c r="L67" s="18" t="str">
        <f>VLOOKUP(H67,Hoja1!A$2:G$445,5,0)</f>
        <v>EPP TAPABOCAS, CARETAS CON FILTROS</v>
      </c>
      <c r="M67" s="19">
        <v>2</v>
      </c>
      <c r="N67" s="20">
        <v>2</v>
      </c>
      <c r="O67" s="20">
        <v>10</v>
      </c>
      <c r="P67" s="20">
        <f t="shared" si="16"/>
        <v>4</v>
      </c>
      <c r="Q67" s="20">
        <f t="shared" si="17"/>
        <v>40</v>
      </c>
      <c r="R67" s="33" t="str">
        <f t="shared" si="18"/>
        <v>B-4</v>
      </c>
      <c r="S67" s="75" t="str">
        <f t="shared" si="19"/>
        <v>III</v>
      </c>
      <c r="T67" s="75" t="str">
        <f t="shared" si="20"/>
        <v>Mejorable</v>
      </c>
      <c r="U67" s="114"/>
      <c r="V67" s="18" t="str">
        <f>VLOOKUP(H67,Hoja1!A$2:G$445,6,0)</f>
        <v xml:space="preserve"> MUERTE</v>
      </c>
      <c r="W67" s="21"/>
      <c r="X67" s="21"/>
      <c r="Y67" s="21"/>
      <c r="Z67" s="17"/>
      <c r="AA67" s="17" t="str">
        <f>VLOOKUP(H67,Hoja1!A$2:G$445,7,0)</f>
        <v>USO Y MANEJO ADECUADO DE E.P.P.</v>
      </c>
      <c r="AB67" s="118" t="s">
        <v>1207</v>
      </c>
      <c r="AC67" s="102"/>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51">
      <c r="A68" s="79"/>
      <c r="B68" s="79"/>
      <c r="C68" s="102"/>
      <c r="D68" s="106"/>
      <c r="E68" s="110"/>
      <c r="F68" s="110"/>
      <c r="G68" s="18" t="str">
        <f>VLOOKUP(H68,Hoja1!A$1:G$445,2,0)</f>
        <v xml:space="preserve">HUMOS </v>
      </c>
      <c r="H68" s="33" t="s">
        <v>258</v>
      </c>
      <c r="I68" s="18" t="str">
        <f>VLOOKUP(H68,Hoja1!A$2:G$445,3,0)</f>
        <v xml:space="preserve">ASMA,GRIPA, NEUMOCONIOSIS, CÁNCER </v>
      </c>
      <c r="J68" s="19" t="s">
        <v>1199</v>
      </c>
      <c r="K68" s="18" t="str">
        <f>VLOOKUP(H68,Hoja1!A$2:G$445,4,0)</f>
        <v>Inspecciones planeadas e inspecciones no planeadas, procedimientos de programas de seguridad y salud en el trabajo</v>
      </c>
      <c r="L68" s="18" t="str">
        <f>VLOOKUP(H68,Hoja1!A$2:G$445,5,0)</f>
        <v xml:space="preserve">EPP TAPABOCAS, CARETAS CON FILTROS </v>
      </c>
      <c r="M68" s="19">
        <v>2</v>
      </c>
      <c r="N68" s="20">
        <v>2</v>
      </c>
      <c r="O68" s="20">
        <v>25</v>
      </c>
      <c r="P68" s="20">
        <f t="shared" si="16"/>
        <v>4</v>
      </c>
      <c r="Q68" s="20">
        <f t="shared" si="17"/>
        <v>100</v>
      </c>
      <c r="R68" s="33" t="str">
        <f t="shared" si="18"/>
        <v>B-4</v>
      </c>
      <c r="S68" s="75" t="str">
        <f t="shared" si="19"/>
        <v>III</v>
      </c>
      <c r="T68" s="75" t="str">
        <f t="shared" si="20"/>
        <v>Mejorable</v>
      </c>
      <c r="U68" s="114"/>
      <c r="V68" s="18" t="str">
        <f>VLOOKUP(H68,Hoja1!A$2:G$445,6,0)</f>
        <v>NEUMOCONIOSIS</v>
      </c>
      <c r="W68" s="21"/>
      <c r="X68" s="21"/>
      <c r="Y68" s="21"/>
      <c r="Z68" s="17"/>
      <c r="AA68" s="17" t="str">
        <f>VLOOKUP(H68,Hoja1!A$2:G$445,7,0)</f>
        <v>USO Y MANEJO ADECUADO DE E.P.P.</v>
      </c>
      <c r="AB68" s="118"/>
      <c r="AC68" s="102"/>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51">
      <c r="A69" s="79"/>
      <c r="B69" s="79"/>
      <c r="C69" s="102"/>
      <c r="D69" s="106"/>
      <c r="E69" s="110"/>
      <c r="F69" s="110"/>
      <c r="G69" s="18" t="str">
        <f>VLOOKUP(H69,Hoja1!A$1:G$445,2,0)</f>
        <v>LÍQUIDOS</v>
      </c>
      <c r="H69" s="33" t="s">
        <v>263</v>
      </c>
      <c r="I69" s="18" t="str">
        <f>VLOOKUP(H69,Hoja1!A$2:G$445,3,0)</f>
        <v xml:space="preserve">  QUEMADURAS, IRRITACIONES, LESIONES PIEL, LESIONES OCULARES, IRRITACIÓN DE LAS MUCOSAS</v>
      </c>
      <c r="J69" s="19" t="s">
        <v>1199</v>
      </c>
      <c r="K69" s="18" t="str">
        <f>VLOOKUP(H69,Hoja1!A$2:G$445,4,0)</f>
        <v>Inspecciones planeadas e inspecciones no planeadas, procedimientos de programas de seguridad y salud en el trabajo</v>
      </c>
      <c r="L69" s="18" t="str">
        <f>VLOOKUP(H69,Hoja1!A$2:G$445,5,0)</f>
        <v>EPP TAPABOCAS, CARETAS CON FILTROS, GUANTES</v>
      </c>
      <c r="M69" s="19">
        <v>2</v>
      </c>
      <c r="N69" s="20">
        <v>2</v>
      </c>
      <c r="O69" s="20">
        <v>25</v>
      </c>
      <c r="P69" s="20">
        <f t="shared" si="16"/>
        <v>4</v>
      </c>
      <c r="Q69" s="20">
        <f t="shared" si="17"/>
        <v>100</v>
      </c>
      <c r="R69" s="33" t="str">
        <f t="shared" si="18"/>
        <v>B-4</v>
      </c>
      <c r="S69" s="75" t="str">
        <f t="shared" si="19"/>
        <v>III</v>
      </c>
      <c r="T69" s="75" t="str">
        <f t="shared" si="20"/>
        <v>Mejorable</v>
      </c>
      <c r="U69" s="114"/>
      <c r="V69" s="18" t="str">
        <f>VLOOKUP(H69,Hoja1!A$2:G$445,6,0)</f>
        <v>LESIONES IRREVERSIBLES VÍAS RESPIRATORIAS</v>
      </c>
      <c r="W69" s="21"/>
      <c r="X69" s="21"/>
      <c r="Y69" s="21"/>
      <c r="Z69" s="17"/>
      <c r="AA69" s="17" t="str">
        <f>VLOOKUP(H69,Hoja1!A$2:G$445,7,0)</f>
        <v>USO Y MANEJO ADECUADO DE E.P.P.; MANEJO DE PRODUCTOS QUÍMICOS LÍQUIDOS</v>
      </c>
      <c r="AB69" s="118"/>
      <c r="AC69" s="102"/>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51">
      <c r="A70" s="79"/>
      <c r="B70" s="79"/>
      <c r="C70" s="102"/>
      <c r="D70" s="106"/>
      <c r="E70" s="110"/>
      <c r="F70" s="110"/>
      <c r="G70" s="18" t="str">
        <f>VLOOKUP(H70,Hoja1!A$1:G$445,2,0)</f>
        <v>MATERIAL PARTICULADO</v>
      </c>
      <c r="H70" s="33" t="s">
        <v>269</v>
      </c>
      <c r="I70" s="18" t="str">
        <f>VLOOKUP(H70,Hoja1!A$2:G$445,3,0)</f>
        <v>NEUMOCONIOSIS, BRONQUITIS, ASMA, SILICOSIS</v>
      </c>
      <c r="J70" s="19" t="s">
        <v>1199</v>
      </c>
      <c r="K70" s="18" t="str">
        <f>VLOOKUP(H70,Hoja1!A$2:G$445,4,0)</f>
        <v>Inspecciones planeadas e inspecciones no planeadas, procedimientos de programas de seguridad y salud en el trabajo</v>
      </c>
      <c r="L70" s="18" t="str">
        <f>VLOOKUP(H70,Hoja1!A$2:G$445,5,0)</f>
        <v>EPP MASCARILLAS Y FILTROS</v>
      </c>
      <c r="M70" s="19">
        <v>2</v>
      </c>
      <c r="N70" s="20">
        <v>2</v>
      </c>
      <c r="O70" s="20">
        <v>25</v>
      </c>
      <c r="P70" s="20">
        <f t="shared" si="16"/>
        <v>4</v>
      </c>
      <c r="Q70" s="20">
        <f t="shared" si="17"/>
        <v>100</v>
      </c>
      <c r="R70" s="33" t="str">
        <f t="shared" si="18"/>
        <v>B-4</v>
      </c>
      <c r="S70" s="75" t="str">
        <f t="shared" si="19"/>
        <v>III</v>
      </c>
      <c r="T70" s="75" t="str">
        <f t="shared" si="20"/>
        <v>Mejorable</v>
      </c>
      <c r="U70" s="114"/>
      <c r="V70" s="18" t="str">
        <f>VLOOKUP(H70,Hoja1!A$2:G$445,6,0)</f>
        <v>NEUMOCONIOSIS</v>
      </c>
      <c r="W70" s="21"/>
      <c r="X70" s="21"/>
      <c r="Y70" s="21"/>
      <c r="Z70" s="17"/>
      <c r="AA70" s="17" t="str">
        <f>VLOOKUP(H70,Hoja1!A$2:G$445,7,0)</f>
        <v>USO Y MANEJO DE LOS EPP</v>
      </c>
      <c r="AB70" s="118"/>
      <c r="AC70" s="102"/>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51">
      <c r="A71" s="79"/>
      <c r="B71" s="79"/>
      <c r="C71" s="102"/>
      <c r="D71" s="106"/>
      <c r="E71" s="110"/>
      <c r="F71" s="110"/>
      <c r="G71" s="18" t="str">
        <f>VLOOKUP(H71,Hoja1!A$1:G$445,2,0)</f>
        <v xml:space="preserve">POLVOS INORGÁNICOS </v>
      </c>
      <c r="H71" s="33" t="s">
        <v>274</v>
      </c>
      <c r="I71" s="18" t="str">
        <f>VLOOKUP(H71,Hoja1!A$2:G$445,3,0)</f>
        <v xml:space="preserve">ASMA,GRIPA, NEUMOCONIOSIS </v>
      </c>
      <c r="J71" s="19" t="s">
        <v>1199</v>
      </c>
      <c r="K71" s="18" t="str">
        <f>VLOOKUP(H71,Hoja1!A$2:G$445,4,0)</f>
        <v>Inspecciones planeadas e inspecciones no planeadas, procedimientos de programas de seguridad y salud en el trabajo</v>
      </c>
      <c r="L71" s="18" t="str">
        <f>VLOOKUP(H71,Hoja1!A$2:G$445,5,0)</f>
        <v>EPP MASCARILLAS Y FILTROS</v>
      </c>
      <c r="M71" s="19">
        <v>2</v>
      </c>
      <c r="N71" s="20">
        <v>2</v>
      </c>
      <c r="O71" s="20">
        <v>25</v>
      </c>
      <c r="P71" s="20">
        <f t="shared" si="16"/>
        <v>4</v>
      </c>
      <c r="Q71" s="20">
        <f t="shared" si="17"/>
        <v>100</v>
      </c>
      <c r="R71" s="33" t="str">
        <f t="shared" si="18"/>
        <v>B-4</v>
      </c>
      <c r="S71" s="75" t="str">
        <f t="shared" si="19"/>
        <v>III</v>
      </c>
      <c r="T71" s="75" t="str">
        <f t="shared" si="20"/>
        <v>Mejorable</v>
      </c>
      <c r="U71" s="114"/>
      <c r="V71" s="18" t="str">
        <f>VLOOKUP(H71,Hoja1!A$2:G$445,6,0)</f>
        <v>NEUMOCONIOSIS</v>
      </c>
      <c r="W71" s="21"/>
      <c r="X71" s="21"/>
      <c r="Y71" s="21"/>
      <c r="Z71" s="17"/>
      <c r="AA71" s="17" t="str">
        <f>VLOOKUP(H71,Hoja1!A$2:G$445,7,0)</f>
        <v>LIMPIEZA</v>
      </c>
      <c r="AB71" s="118"/>
      <c r="AC71" s="102"/>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37.5" customHeight="1">
      <c r="A72" s="79"/>
      <c r="B72" s="79"/>
      <c r="C72" s="102"/>
      <c r="D72" s="106"/>
      <c r="E72" s="110"/>
      <c r="F72" s="110"/>
      <c r="G72" s="18" t="str">
        <f>VLOOKUP(H72,Hoja1!A$1:G$445,2,0)</f>
        <v>NATURALEZA DE LA TAREA</v>
      </c>
      <c r="H72" s="33" t="s">
        <v>76</v>
      </c>
      <c r="I72" s="18" t="str">
        <f>VLOOKUP(H72,Hoja1!A$2:G$445,3,0)</f>
        <v>ESTRÉS,  TRANSTORNOS DEL SUEÑO</v>
      </c>
      <c r="J72" s="19" t="s">
        <v>1199</v>
      </c>
      <c r="K72" s="18" t="str">
        <f>VLOOKUP(H72,Hoja1!A$2:G$445,4,0)</f>
        <v>N/A</v>
      </c>
      <c r="L72" s="18" t="str">
        <f>VLOOKUP(H72,Hoja1!A$2:G$445,5,0)</f>
        <v>PVE PSICOSOCIAL</v>
      </c>
      <c r="M72" s="19">
        <v>2</v>
      </c>
      <c r="N72" s="20">
        <v>3</v>
      </c>
      <c r="O72" s="20">
        <v>10</v>
      </c>
      <c r="P72" s="20">
        <f t="shared" si="16"/>
        <v>6</v>
      </c>
      <c r="Q72" s="20">
        <f t="shared" si="17"/>
        <v>60</v>
      </c>
      <c r="R72" s="33" t="str">
        <f t="shared" si="18"/>
        <v>M-6</v>
      </c>
      <c r="S72" s="75" t="str">
        <f t="shared" si="19"/>
        <v>III</v>
      </c>
      <c r="T72" s="75" t="str">
        <f t="shared" si="20"/>
        <v>Mejorable</v>
      </c>
      <c r="U72" s="114"/>
      <c r="V72" s="18" t="str">
        <f>VLOOKUP(H72,Hoja1!A$2:G$445,6,0)</f>
        <v>ESTRÉS</v>
      </c>
      <c r="W72" s="21"/>
      <c r="X72" s="21"/>
      <c r="Y72" s="21"/>
      <c r="Z72" s="17"/>
      <c r="AA72" s="17" t="str">
        <f>VLOOKUP(H72,Hoja1!A$2:G$445,7,0)</f>
        <v>N/A</v>
      </c>
      <c r="AB72" s="118" t="s">
        <v>1208</v>
      </c>
      <c r="AC72" s="102"/>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37.5" customHeight="1">
      <c r="A73" s="79"/>
      <c r="B73" s="79"/>
      <c r="C73" s="102"/>
      <c r="D73" s="106"/>
      <c r="E73" s="110"/>
      <c r="F73" s="110"/>
      <c r="G73" s="18" t="str">
        <f>VLOOKUP(H73,Hoja1!A$1:G$445,2,0)</f>
        <v>DESARROLLO DE LAS MISMAS FUNCIONES DURANTE UN LARGO PERÍODO DE TIEMPO</v>
      </c>
      <c r="H73" s="33" t="s">
        <v>455</v>
      </c>
      <c r="I73" s="18" t="str">
        <f>VLOOKUP(H73,Hoja1!A$2:G$445,3,0)</f>
        <v>DEPRESIÓN, ESTRÉS</v>
      </c>
      <c r="J73" s="19" t="s">
        <v>1199</v>
      </c>
      <c r="K73" s="18" t="str">
        <f>VLOOKUP(H73,Hoja1!A$2:G$445,4,0)</f>
        <v>N/A</v>
      </c>
      <c r="L73" s="18" t="str">
        <f>VLOOKUP(H73,Hoja1!A$2:G$445,5,0)</f>
        <v>PVE PSICOSOCIAL</v>
      </c>
      <c r="M73" s="19">
        <v>2</v>
      </c>
      <c r="N73" s="20">
        <v>1</v>
      </c>
      <c r="O73" s="20">
        <v>10</v>
      </c>
      <c r="P73" s="20">
        <f t="shared" si="16"/>
        <v>2</v>
      </c>
      <c r="Q73" s="20">
        <f t="shared" si="17"/>
        <v>20</v>
      </c>
      <c r="R73" s="33" t="str">
        <f t="shared" si="18"/>
        <v>B-2</v>
      </c>
      <c r="S73" s="75" t="str">
        <f t="shared" si="19"/>
        <v>IV</v>
      </c>
      <c r="T73" s="75" t="str">
        <f t="shared" si="20"/>
        <v>Aceptable</v>
      </c>
      <c r="U73" s="114"/>
      <c r="V73" s="18" t="str">
        <f>VLOOKUP(H73,Hoja1!A$2:G$445,6,0)</f>
        <v>ESTRÉS</v>
      </c>
      <c r="W73" s="21"/>
      <c r="X73" s="21"/>
      <c r="Y73" s="21"/>
      <c r="Z73" s="17"/>
      <c r="AA73" s="17" t="str">
        <f>VLOOKUP(H73,Hoja1!A$2:G$445,7,0)</f>
        <v>N/A</v>
      </c>
      <c r="AB73" s="118"/>
      <c r="AC73" s="102"/>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51">
      <c r="A74" s="79"/>
      <c r="B74" s="79"/>
      <c r="C74" s="102"/>
      <c r="D74" s="106"/>
      <c r="E74" s="110"/>
      <c r="F74" s="110"/>
      <c r="G74" s="18" t="str">
        <f>VLOOKUP(H74,Hoja1!A$1:G$445,2,0)</f>
        <v>Forzadas, Prolongadas</v>
      </c>
      <c r="H74" s="33" t="s">
        <v>40</v>
      </c>
      <c r="I74" s="18" t="str">
        <f>VLOOKUP(H74,Hoja1!A$2:G$445,3,0)</f>
        <v xml:space="preserve">Lesiones osteomusculares, lesiones osteoarticulares
</v>
      </c>
      <c r="J74" s="19" t="s">
        <v>1199</v>
      </c>
      <c r="K74" s="18" t="str">
        <f>VLOOKUP(H74,Hoja1!A$2:G$445,4,0)</f>
        <v>Inspecciones planeadas e inspecciones no planeadas, procedimientos de programas de seguridad y salud en el trabajo</v>
      </c>
      <c r="L74" s="18" t="str">
        <f>VLOOKUP(H74,Hoja1!A$2:G$445,5,0)</f>
        <v>PVE Biomecánico, programa pausas activas, exámenes periódicos, recomendaciones, control de posturas</v>
      </c>
      <c r="M74" s="19">
        <v>2</v>
      </c>
      <c r="N74" s="20">
        <v>2</v>
      </c>
      <c r="O74" s="20">
        <v>25</v>
      </c>
      <c r="P74" s="20">
        <f t="shared" si="16"/>
        <v>4</v>
      </c>
      <c r="Q74" s="20">
        <f t="shared" si="17"/>
        <v>100</v>
      </c>
      <c r="R74" s="33" t="str">
        <f t="shared" si="18"/>
        <v>B-4</v>
      </c>
      <c r="S74" s="75" t="str">
        <f t="shared" si="19"/>
        <v>III</v>
      </c>
      <c r="T74" s="75" t="str">
        <f t="shared" si="20"/>
        <v>Mejorable</v>
      </c>
      <c r="U74" s="114"/>
      <c r="V74" s="18" t="str">
        <f>VLOOKUP(H74,Hoja1!A$2:G$445,6,0)</f>
        <v>Enfermedades Osteomusculares</v>
      </c>
      <c r="W74" s="21"/>
      <c r="X74" s="21"/>
      <c r="Y74" s="21"/>
      <c r="Z74" s="17"/>
      <c r="AA74" s="17" t="str">
        <f>VLOOKUP(H74,Hoja1!A$2:G$445,7,0)</f>
        <v>Prevención en lesiones osteomusculares, líderes de pausas activas</v>
      </c>
      <c r="AB74" s="118" t="s">
        <v>1209</v>
      </c>
      <c r="AC74" s="102"/>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51">
      <c r="A75" s="79"/>
      <c r="B75" s="79"/>
      <c r="C75" s="102"/>
      <c r="D75" s="106"/>
      <c r="E75" s="110"/>
      <c r="F75" s="110"/>
      <c r="G75" s="18" t="str">
        <f>VLOOKUP(H75,Hoja1!A$1:G$445,2,0)</f>
        <v>Carga de un peso mayor al recomendado</v>
      </c>
      <c r="H75" s="33" t="s">
        <v>486</v>
      </c>
      <c r="I75" s="18" t="str">
        <f>VLOOKUP(H75,Hoja1!A$2:G$445,3,0)</f>
        <v>Lesiones osteomusculares, lesiones osteoarticulares</v>
      </c>
      <c r="J75" s="19" t="s">
        <v>1199</v>
      </c>
      <c r="K75" s="18" t="str">
        <f>VLOOKUP(H75,Hoja1!A$2:G$445,4,0)</f>
        <v>Inspecciones planeadas e inspecciones no planeadas, procedimientos de programas de seguridad y salud en el trabajo</v>
      </c>
      <c r="L75" s="18" t="str">
        <f>VLOOKUP(H75,Hoja1!A$2:G$445,5,0)</f>
        <v>PVE Biomecánico, programa pausas activas, exámenes periódicos, recomendaciones, control de posturas</v>
      </c>
      <c r="M75" s="19">
        <v>2</v>
      </c>
      <c r="N75" s="20">
        <v>2</v>
      </c>
      <c r="O75" s="20">
        <v>25</v>
      </c>
      <c r="P75" s="20">
        <f t="shared" si="16"/>
        <v>4</v>
      </c>
      <c r="Q75" s="20">
        <f t="shared" si="17"/>
        <v>100</v>
      </c>
      <c r="R75" s="33" t="str">
        <f t="shared" si="18"/>
        <v>B-4</v>
      </c>
      <c r="S75" s="75" t="str">
        <f t="shared" si="19"/>
        <v>III</v>
      </c>
      <c r="T75" s="75" t="str">
        <f t="shared" si="20"/>
        <v>Mejorable</v>
      </c>
      <c r="U75" s="114"/>
      <c r="V75" s="18" t="str">
        <f>VLOOKUP(H75,Hoja1!A$2:G$445,6,0)</f>
        <v>Enfermedades del sistema osteomuscular</v>
      </c>
      <c r="W75" s="21"/>
      <c r="X75" s="21"/>
      <c r="Y75" s="21"/>
      <c r="Z75" s="17"/>
      <c r="AA75" s="17" t="str">
        <f>VLOOKUP(H75,Hoja1!A$2:G$445,7,0)</f>
        <v>Prevención en lesiones osteomusculares, Líderes en pausas activas</v>
      </c>
      <c r="AB75" s="118"/>
      <c r="AC75" s="102"/>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68.25" customHeight="1">
      <c r="A76" s="79"/>
      <c r="B76" s="79"/>
      <c r="C76" s="102"/>
      <c r="D76" s="106"/>
      <c r="E76" s="110"/>
      <c r="F76" s="110"/>
      <c r="G76" s="18" t="str">
        <f>VLOOKUP(H76,Hoja1!A$1:G$445,2,0)</f>
        <v>Atropellamiento, Envestir</v>
      </c>
      <c r="H76" s="33" t="s">
        <v>1187</v>
      </c>
      <c r="I76" s="18" t="str">
        <f>VLOOKUP(H76,Hoja1!A$2:G$445,3,0)</f>
        <v>Lesiones, pérdidas materiales, muerte</v>
      </c>
      <c r="J76" s="19" t="s">
        <v>1199</v>
      </c>
      <c r="K76" s="18" t="str">
        <f>VLOOKUP(H76,Hoja1!A$2:G$445,4,0)</f>
        <v>Inspecciones planeadas e inspecciones no planeadas, procedimientos de programas de seguridad y salud en el trabajo</v>
      </c>
      <c r="L76" s="18" t="str">
        <f>VLOOKUP(H76,Hoja1!A$2:G$445,5,0)</f>
        <v>Programa de seguridad vial, señalización</v>
      </c>
      <c r="M76" s="19">
        <v>2</v>
      </c>
      <c r="N76" s="20">
        <v>2</v>
      </c>
      <c r="O76" s="20">
        <v>60</v>
      </c>
      <c r="P76" s="20">
        <f t="shared" si="16"/>
        <v>4</v>
      </c>
      <c r="Q76" s="20">
        <f t="shared" si="17"/>
        <v>240</v>
      </c>
      <c r="R76" s="33" t="str">
        <f t="shared" si="18"/>
        <v>B-4</v>
      </c>
      <c r="S76" s="75" t="str">
        <f t="shared" si="19"/>
        <v>II</v>
      </c>
      <c r="T76" s="75" t="str">
        <f t="shared" si="20"/>
        <v>No Aceptable o Aceptable Con Control Especifico</v>
      </c>
      <c r="U76" s="114"/>
      <c r="V76" s="18" t="str">
        <f>VLOOKUP(H76,Hoja1!A$2:G$445,6,0)</f>
        <v>Muerte</v>
      </c>
      <c r="W76" s="21"/>
      <c r="X76" s="21"/>
      <c r="Y76" s="21"/>
      <c r="Z76" s="17"/>
      <c r="AA76" s="17" t="str">
        <f>VLOOKUP(H76,Hoja1!A$2:G$445,7,0)</f>
        <v>Seguridad vial y manejo defensivo, aseguramiento de áreas de trabajo</v>
      </c>
      <c r="AB76" s="21" t="s">
        <v>1210</v>
      </c>
      <c r="AC76" s="102"/>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63.75">
      <c r="A77" s="79"/>
      <c r="B77" s="79"/>
      <c r="C77" s="102"/>
      <c r="D77" s="106"/>
      <c r="E77" s="110"/>
      <c r="F77" s="110"/>
      <c r="G77" s="18" t="str">
        <f>VLOOKUP(H77,Hoja1!A$1:G$445,2,0)</f>
        <v>Ingreso a pozos, Red de acueducto o excavaciones</v>
      </c>
      <c r="H77" s="33" t="s">
        <v>571</v>
      </c>
      <c r="I77" s="18" t="str">
        <f>VLOOKUP(H77,Hoja1!A$2:G$445,3,0)</f>
        <v>Intoxicación, asfixicia, daños vías resiratorias, muerte</v>
      </c>
      <c r="J77" s="19" t="s">
        <v>1199</v>
      </c>
      <c r="K77" s="18" t="str">
        <f>VLOOKUP(H77,Hoja1!A$2:G$445,4,0)</f>
        <v>Inspecciones planeadas e inspecciones no planeadas, procedimientos de programas de seguridad y salud en el trabajo</v>
      </c>
      <c r="L77" s="18" t="str">
        <f>VLOOKUP(H77,Hoja1!A$2:G$445,5,0)</f>
        <v>E.P.P. Colectivos, Tripoide</v>
      </c>
      <c r="M77" s="19">
        <v>2</v>
      </c>
      <c r="N77" s="20">
        <v>2</v>
      </c>
      <c r="O77" s="20">
        <v>100</v>
      </c>
      <c r="P77" s="20">
        <f t="shared" si="16"/>
        <v>4</v>
      </c>
      <c r="Q77" s="20">
        <f t="shared" si="17"/>
        <v>400</v>
      </c>
      <c r="R77" s="33" t="str">
        <f t="shared" si="18"/>
        <v>B-4</v>
      </c>
      <c r="S77" s="75" t="str">
        <f t="shared" si="19"/>
        <v>II</v>
      </c>
      <c r="T77" s="75" t="str">
        <f t="shared" si="20"/>
        <v>No Aceptable o Aceptable Con Control Especifico</v>
      </c>
      <c r="U77" s="114"/>
      <c r="V77" s="18" t="str">
        <f>VLOOKUP(H77,Hoja1!A$2:G$445,6,0)</f>
        <v>Muerte</v>
      </c>
      <c r="W77" s="21"/>
      <c r="X77" s="21"/>
      <c r="Y77" s="21"/>
      <c r="Z77" s="17"/>
      <c r="AA77" s="17" t="str">
        <f>VLOOKUP(H77,Hoja1!A$2:G$445,7,0)</f>
        <v>Trabajo seguro en espacios confinados y manejo de medidores de gases, diligenciamiento de permisos de trabajos, uso y manejo adecuado de E.P.P.</v>
      </c>
      <c r="AB77" s="21" t="s">
        <v>1211</v>
      </c>
      <c r="AC77" s="102"/>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40.5">
      <c r="A78" s="79"/>
      <c r="B78" s="79"/>
      <c r="C78" s="102"/>
      <c r="D78" s="106"/>
      <c r="E78" s="110"/>
      <c r="F78" s="110"/>
      <c r="G78" s="18" t="str">
        <f>VLOOKUP(H78,Hoja1!A$1:G$445,2,0)</f>
        <v>Superficies de trabajo irregulares o deslizantes</v>
      </c>
      <c r="H78" s="33" t="s">
        <v>597</v>
      </c>
      <c r="I78" s="18" t="str">
        <f>VLOOKUP(H78,Hoja1!A$2:G$445,3,0)</f>
        <v>Caidas del mismo nivel, fracturas, golpe con objetos, caídas de objetos, obstrucción de rutas de evacuación</v>
      </c>
      <c r="J78" s="19" t="s">
        <v>1199</v>
      </c>
      <c r="K78" s="18" t="str">
        <f>VLOOKUP(H78,Hoja1!A$2:G$445,4,0)</f>
        <v>N/A</v>
      </c>
      <c r="L78" s="18" t="str">
        <f>VLOOKUP(H78,Hoja1!A$2:G$445,5,0)</f>
        <v>N/A</v>
      </c>
      <c r="M78" s="19">
        <v>6</v>
      </c>
      <c r="N78" s="20">
        <v>2</v>
      </c>
      <c r="O78" s="20">
        <v>25</v>
      </c>
      <c r="P78" s="20">
        <f t="shared" si="16"/>
        <v>12</v>
      </c>
      <c r="Q78" s="20">
        <f t="shared" si="17"/>
        <v>300</v>
      </c>
      <c r="R78" s="33" t="str">
        <f t="shared" si="18"/>
        <v>A-12</v>
      </c>
      <c r="S78" s="75" t="str">
        <f t="shared" si="19"/>
        <v>II</v>
      </c>
      <c r="T78" s="75" t="str">
        <f t="shared" si="20"/>
        <v>No Aceptable o Aceptable Con Control Especifico</v>
      </c>
      <c r="U78" s="114"/>
      <c r="V78" s="18" t="str">
        <f>VLOOKUP(H78,Hoja1!A$2:G$445,6,0)</f>
        <v>Caídas de distinto nivel</v>
      </c>
      <c r="W78" s="21"/>
      <c r="X78" s="21"/>
      <c r="Y78" s="21"/>
      <c r="Z78" s="17" t="s">
        <v>1215</v>
      </c>
      <c r="AA78" s="17" t="str">
        <f>VLOOKUP(H78,Hoja1!A$2:G$445,7,0)</f>
        <v>Pautas Básicas en orden y aseo en el lugar de trabajo, actos y condiciones inseguras</v>
      </c>
      <c r="AB78" s="21" t="s">
        <v>32</v>
      </c>
      <c r="AC78" s="102"/>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59.25" customHeight="1">
      <c r="A79" s="79"/>
      <c r="B79" s="79"/>
      <c r="C79" s="102"/>
      <c r="D79" s="106"/>
      <c r="E79" s="110"/>
      <c r="F79" s="110"/>
      <c r="G79" s="18" t="str">
        <f>VLOOKUP(H79,Hoja1!A$1:G$445,2,0)</f>
        <v>inmersión ( lluvias, crecientes de rios y quebradas, caidas desde tarabitas, puentes y medios de trasnporte)</v>
      </c>
      <c r="H79" s="33" t="s">
        <v>1188</v>
      </c>
      <c r="I79" s="18" t="str">
        <f>VLOOKUP(H79,Hoja1!A$2:G$445,3,0)</f>
        <v>contusiones, laseraciones, afectaciones del sistema respiratorio</v>
      </c>
      <c r="J79" s="19" t="s">
        <v>1199</v>
      </c>
      <c r="K79" s="18" t="str">
        <f>VLOOKUP(H79,Hoja1!A$2:G$445,4,0)</f>
        <v>Inspecciones planeadas e inspecciones no planeadas, procedimientos de programas de seguridad y salud en el trabajo</v>
      </c>
      <c r="L79" s="18" t="str">
        <f>VLOOKUP(H79,Hoja1!A$2:G$445,5,0)</f>
        <v>E.P.P.</v>
      </c>
      <c r="M79" s="19">
        <v>2</v>
      </c>
      <c r="N79" s="20">
        <v>1</v>
      </c>
      <c r="O79" s="20">
        <v>100</v>
      </c>
      <c r="P79" s="20">
        <f t="shared" si="16"/>
        <v>2</v>
      </c>
      <c r="Q79" s="20">
        <f t="shared" si="17"/>
        <v>200</v>
      </c>
      <c r="R79" s="33" t="str">
        <f t="shared" si="18"/>
        <v>B-2</v>
      </c>
      <c r="S79" s="35" t="str">
        <f t="shared" si="19"/>
        <v>II</v>
      </c>
      <c r="T79" s="35" t="str">
        <f t="shared" si="20"/>
        <v>No Aceptable o Aceptable Con Control Especifico</v>
      </c>
      <c r="U79" s="114"/>
      <c r="V79" s="18" t="str">
        <f>VLOOKUP(H79,Hoja1!A$2:G$445,6,0)</f>
        <v>muerte</v>
      </c>
      <c r="W79" s="21"/>
      <c r="X79" s="21"/>
      <c r="Y79" s="21"/>
      <c r="Z79" s="17"/>
      <c r="AA79" s="17" t="str">
        <f>VLOOKUP(H79,Hoja1!A$2:G$445,7,0)</f>
        <v>capacitación en salvamento acuatico y primer respondiente</v>
      </c>
      <c r="AB79" s="21" t="s">
        <v>1212</v>
      </c>
      <c r="AC79" s="102"/>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63.75">
      <c r="A80" s="79"/>
      <c r="B80" s="79"/>
      <c r="C80" s="102"/>
      <c r="D80" s="106"/>
      <c r="E80" s="110"/>
      <c r="F80" s="110"/>
      <c r="G80" s="18" t="str">
        <f>VLOOKUP(H80,Hoja1!A$1:G$445,2,0)</f>
        <v>Herramientas Manuales</v>
      </c>
      <c r="H80" s="33" t="s">
        <v>606</v>
      </c>
      <c r="I80" s="18" t="str">
        <f>VLOOKUP(H80,Hoja1!A$2:G$445,3,0)</f>
        <v>Quemaduras, contusiones y lesiones</v>
      </c>
      <c r="J80" s="19" t="s">
        <v>1199</v>
      </c>
      <c r="K80" s="18" t="str">
        <f>VLOOKUP(H80,Hoja1!A$2:G$445,4,0)</f>
        <v>Inspecciones planeadas e inspecciones no planeadas, procedimientos de programas de seguridad y salud en el trabajo</v>
      </c>
      <c r="L80" s="18" t="str">
        <f>VLOOKUP(H80,Hoja1!A$2:G$445,5,0)</f>
        <v>E.P.P.</v>
      </c>
      <c r="M80" s="19">
        <v>2</v>
      </c>
      <c r="N80" s="20">
        <v>3</v>
      </c>
      <c r="O80" s="20">
        <v>25</v>
      </c>
      <c r="P80" s="20">
        <f t="shared" si="16"/>
        <v>6</v>
      </c>
      <c r="Q80" s="20">
        <f t="shared" si="17"/>
        <v>150</v>
      </c>
      <c r="R80" s="33" t="str">
        <f t="shared" si="18"/>
        <v>M-6</v>
      </c>
      <c r="S80" s="75" t="str">
        <f t="shared" si="19"/>
        <v>II</v>
      </c>
      <c r="T80" s="75" t="str">
        <f t="shared" si="20"/>
        <v>No Aceptable o Aceptable Con Control Especifico</v>
      </c>
      <c r="U80" s="114"/>
      <c r="V80" s="18" t="str">
        <f>VLOOKUP(H80,Hoja1!A$2:G$445,6,0)</f>
        <v>Amputación</v>
      </c>
      <c r="W80" s="21"/>
      <c r="X80" s="21"/>
      <c r="Y80" s="21"/>
      <c r="Z80" s="17"/>
      <c r="AA80" s="17" t="str">
        <f>VLOOKUP(H80,Hoja1!A$2:G$445,7,0)</f>
        <v xml:space="preserve">
Uso y manejo adecuado de E.P.P., uso y manejo adecuado de herramientas manuales y/o máqinas y equipos</v>
      </c>
      <c r="AB80" s="21" t="s">
        <v>32</v>
      </c>
      <c r="AC80" s="102"/>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84" customHeight="1">
      <c r="A81" s="79"/>
      <c r="B81" s="79"/>
      <c r="C81" s="102"/>
      <c r="D81" s="106"/>
      <c r="E81" s="110"/>
      <c r="F81" s="110"/>
      <c r="G81" s="18" t="str">
        <f>VLOOKUP(H81,Hoja1!A$1:G$445,2,0)</f>
        <v>Atraco, golpiza, atentados y secuestrados</v>
      </c>
      <c r="H81" s="33" t="s">
        <v>57</v>
      </c>
      <c r="I81" s="18" t="str">
        <f>VLOOKUP(H81,Hoja1!A$2:G$445,3,0)</f>
        <v>Estrés, golpes, Secuestros</v>
      </c>
      <c r="J81" s="19" t="s">
        <v>1199</v>
      </c>
      <c r="K81" s="18" t="str">
        <f>VLOOKUP(H81,Hoja1!A$2:G$445,4,0)</f>
        <v>Inspecciones planeadas e inspecciones no planeadas, procedimientos de programas de seguridad y salud en el trabajo</v>
      </c>
      <c r="L81" s="18" t="str">
        <f>VLOOKUP(H81,Hoja1!A$2:G$445,5,0)</f>
        <v xml:space="preserve">Uniformes Corporativos, Caquetas corporativas, Carnetización
</v>
      </c>
      <c r="M81" s="19">
        <v>2</v>
      </c>
      <c r="N81" s="20">
        <v>3</v>
      </c>
      <c r="O81" s="20">
        <v>60</v>
      </c>
      <c r="P81" s="20">
        <f t="shared" si="16"/>
        <v>6</v>
      </c>
      <c r="Q81" s="20">
        <f t="shared" si="17"/>
        <v>360</v>
      </c>
      <c r="R81" s="33" t="str">
        <f t="shared" si="18"/>
        <v>M-6</v>
      </c>
      <c r="S81" s="75" t="str">
        <f t="shared" si="19"/>
        <v>II</v>
      </c>
      <c r="T81" s="75" t="str">
        <f t="shared" si="20"/>
        <v>No Aceptable o Aceptable Con Control Especifico</v>
      </c>
      <c r="U81" s="114"/>
      <c r="V81" s="18" t="str">
        <f>VLOOKUP(H81,Hoja1!A$2:G$445,6,0)</f>
        <v>Secuestros</v>
      </c>
      <c r="W81" s="21"/>
      <c r="X81" s="21"/>
      <c r="Y81" s="21"/>
      <c r="Z81" s="17"/>
      <c r="AA81" s="17" t="str">
        <f>VLOOKUP(H81,Hoja1!A$2:G$445,7,0)</f>
        <v>N/A</v>
      </c>
      <c r="AB81" s="21" t="s">
        <v>1214</v>
      </c>
      <c r="AC81" s="102"/>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13" customFormat="1" ht="89.25">
      <c r="A82" s="79"/>
      <c r="B82" s="79"/>
      <c r="C82" s="102"/>
      <c r="D82" s="106"/>
      <c r="E82" s="110"/>
      <c r="F82" s="110"/>
      <c r="G82" s="18" t="str">
        <f>VLOOKUP(H82,Hoja1!A$1:G$445,2,0)</f>
        <v>MANTENIMIENTO DE PUENTE GRUAS, LIMPIEZA DE CANALES, MANTENIMIENTO DE INSTALACIONES LOCATIVAS, MANTENIMIENTO Y REPARACIÓN DE POZOS</v>
      </c>
      <c r="H82" s="33" t="s">
        <v>624</v>
      </c>
      <c r="I82" s="18" t="str">
        <f>VLOOKUP(H82,Hoja1!A$2:G$445,3,0)</f>
        <v>LESIONES, FRACTURAS, MUERTE</v>
      </c>
      <c r="J82" s="19" t="s">
        <v>1199</v>
      </c>
      <c r="K82" s="18" t="str">
        <f>VLOOKUP(H82,Hoja1!A$2:G$445,4,0)</f>
        <v>Inspecciones planeadas e inspecciones no planeadas, procedimientos de programas de seguridad y salud en el trabajo</v>
      </c>
      <c r="L82" s="18" t="str">
        <f>VLOOKUP(H82,Hoja1!A$2:G$445,5,0)</f>
        <v>EPP</v>
      </c>
      <c r="M82" s="19">
        <v>2</v>
      </c>
      <c r="N82" s="20">
        <v>2</v>
      </c>
      <c r="O82" s="20">
        <v>100</v>
      </c>
      <c r="P82" s="20">
        <f t="shared" si="16"/>
        <v>4</v>
      </c>
      <c r="Q82" s="20">
        <f t="shared" si="17"/>
        <v>400</v>
      </c>
      <c r="R82" s="33" t="str">
        <f t="shared" si="18"/>
        <v>B-4</v>
      </c>
      <c r="S82" s="35" t="str">
        <f t="shared" si="19"/>
        <v>II</v>
      </c>
      <c r="T82" s="35" t="str">
        <f t="shared" si="20"/>
        <v>No Aceptable o Aceptable Con Control Especifico</v>
      </c>
      <c r="U82" s="114"/>
      <c r="V82" s="18" t="str">
        <f>VLOOKUP(H82,Hoja1!A$2:G$445,6,0)</f>
        <v>MUERTE</v>
      </c>
      <c r="W82" s="21"/>
      <c r="X82" s="21"/>
      <c r="Y82" s="21"/>
      <c r="Z82" s="17"/>
      <c r="AA82" s="17" t="str">
        <f>VLOOKUP(H82,Hoja1!A$2:G$445,7,0)</f>
        <v>CERTIFICACIÓN Y/O ENTRENAMIENTO EN TRABAJO SEGURO EN ALTURAS; DILGENCIAMIENTO DE PERMISO DE TRABAJO; USO Y MANEJO ADECUADO DE E.P.P.; ARME Y DESARME DE ANDAMIOS</v>
      </c>
      <c r="AB82" s="21" t="s">
        <v>32</v>
      </c>
      <c r="AC82" s="102"/>
      <c r="AD82" s="14"/>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5"/>
    </row>
    <row r="83" spans="1:150" s="13" customFormat="1" ht="51">
      <c r="A83" s="79"/>
      <c r="B83" s="79"/>
      <c r="C83" s="102"/>
      <c r="D83" s="106"/>
      <c r="E83" s="110"/>
      <c r="F83" s="110"/>
      <c r="G83" s="18" t="str">
        <f>VLOOKUP(H83,Hoja1!A$1:G$445,2,0)</f>
        <v>LLUVIAS, GRANIZADA, HELADAS</v>
      </c>
      <c r="H83" s="33" t="s">
        <v>86</v>
      </c>
      <c r="I83" s="18" t="str">
        <f>VLOOKUP(H83,Hoja1!A$2:G$445,3,0)</f>
        <v>DERRUMBES, HIPOTERMIA, DAÑO EN INSTALACIONES</v>
      </c>
      <c r="J83" s="19" t="s">
        <v>1199</v>
      </c>
      <c r="K83" s="18" t="str">
        <f>VLOOKUP(H83,Hoja1!A$2:G$445,4,0)</f>
        <v>Inspecciones planeadas e inspecciones no planeadas, procedimientos de programas de seguridad y salud en el trabajo</v>
      </c>
      <c r="L83" s="18" t="str">
        <f>VLOOKUP(H83,Hoja1!A$2:G$445,5,0)</f>
        <v>BRIGADAS DE EMERGENCIAS</v>
      </c>
      <c r="M83" s="19">
        <v>2</v>
      </c>
      <c r="N83" s="20">
        <v>1</v>
      </c>
      <c r="O83" s="20">
        <v>100</v>
      </c>
      <c r="P83" s="20">
        <f t="shared" si="16"/>
        <v>2</v>
      </c>
      <c r="Q83" s="20">
        <f t="shared" si="17"/>
        <v>200</v>
      </c>
      <c r="R83" s="33" t="str">
        <f t="shared" si="18"/>
        <v>B-2</v>
      </c>
      <c r="S83" s="75" t="str">
        <f t="shared" si="19"/>
        <v>II</v>
      </c>
      <c r="T83" s="75" t="str">
        <f t="shared" si="20"/>
        <v>No Aceptable o Aceptable Con Control Especifico</v>
      </c>
      <c r="U83" s="114"/>
      <c r="V83" s="18" t="str">
        <f>VLOOKUP(H83,Hoja1!A$2:G$445,6,0)</f>
        <v>MUERTE</v>
      </c>
      <c r="W83" s="21"/>
      <c r="X83" s="21"/>
      <c r="Y83" s="21"/>
      <c r="Z83" s="131" t="s">
        <v>1217</v>
      </c>
      <c r="AA83" s="17" t="str">
        <f>VLOOKUP(H83,Hoja1!A$2:G$445,7,0)</f>
        <v>ENTRENAMIENTO DE LA BRIGADA; DIVULGACIÓN DE PLAN DE EMERGENCIA</v>
      </c>
      <c r="AB83" s="118" t="s">
        <v>1216</v>
      </c>
      <c r="AC83" s="102"/>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row r="84" spans="1:150" s="13" customFormat="1" ht="51.75" thickBot="1">
      <c r="A84" s="79"/>
      <c r="B84" s="79"/>
      <c r="C84" s="104"/>
      <c r="D84" s="108"/>
      <c r="E84" s="112"/>
      <c r="F84" s="112"/>
      <c r="G84" s="23" t="str">
        <f>VLOOKUP(H84,Hoja1!A$1:G$445,2,0)</f>
        <v>SISMOS, INCENDIOS, INUNDACIONES, TERREMOTOS, VENDAVALES, DERRUMBE</v>
      </c>
      <c r="H84" s="36" t="s">
        <v>62</v>
      </c>
      <c r="I84" s="23" t="str">
        <f>VLOOKUP(H84,Hoja1!A$2:G$445,3,0)</f>
        <v>SISMOS, INCENDIOS, INUNDACIONES, TERREMOTOS, VENDAVALES</v>
      </c>
      <c r="J84" s="24" t="s">
        <v>1199</v>
      </c>
      <c r="K84" s="23" t="str">
        <f>VLOOKUP(H84,Hoja1!A$2:G$445,4,0)</f>
        <v>Inspecciones planeadas e inspecciones no planeadas, procedimientos de programas de seguridad y salud en el trabajo</v>
      </c>
      <c r="L84" s="23" t="str">
        <f>VLOOKUP(H84,Hoja1!A$2:G$445,5,0)</f>
        <v>BRIGADAS DE EMERGENCIAS</v>
      </c>
      <c r="M84" s="24">
        <v>2</v>
      </c>
      <c r="N84" s="25">
        <v>1</v>
      </c>
      <c r="O84" s="25">
        <v>100</v>
      </c>
      <c r="P84" s="25">
        <f t="shared" si="16"/>
        <v>2</v>
      </c>
      <c r="Q84" s="25">
        <f t="shared" si="17"/>
        <v>200</v>
      </c>
      <c r="R84" s="36" t="str">
        <f t="shared" si="18"/>
        <v>B-2</v>
      </c>
      <c r="S84" s="76" t="str">
        <f t="shared" si="19"/>
        <v>II</v>
      </c>
      <c r="T84" s="76" t="str">
        <f t="shared" si="20"/>
        <v>No Aceptable o Aceptable Con Control Especifico</v>
      </c>
      <c r="U84" s="116"/>
      <c r="V84" s="23" t="str">
        <f>VLOOKUP(H84,Hoja1!A$2:G$445,6,0)</f>
        <v>MUERTE</v>
      </c>
      <c r="W84" s="26"/>
      <c r="X84" s="26"/>
      <c r="Y84" s="26"/>
      <c r="Z84" s="132"/>
      <c r="AA84" s="22" t="str">
        <f>VLOOKUP(H84,Hoja1!A$2:G$445,7,0)</f>
        <v>ENTRENAMIENTO DE LA BRIGADA; DIVULGACIÓN DE PLAN DE EMERGENCIA</v>
      </c>
      <c r="AB84" s="133"/>
      <c r="AC84" s="104"/>
      <c r="AD84" s="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5"/>
    </row>
    <row r="85" spans="1:150" s="13" customFormat="1" ht="38.25">
      <c r="A85" s="79"/>
      <c r="B85" s="79"/>
      <c r="C85" s="83" t="s">
        <v>1218</v>
      </c>
      <c r="D85" s="89" t="s">
        <v>1219</v>
      </c>
      <c r="E85" s="93" t="s">
        <v>1061</v>
      </c>
      <c r="F85" s="93" t="s">
        <v>1196</v>
      </c>
      <c r="G85" s="53" t="str">
        <f>VLOOKUP(H85,Hoja1!A$1:G$445,2,0)</f>
        <v>Modeduras</v>
      </c>
      <c r="H85" s="54" t="s">
        <v>79</v>
      </c>
      <c r="I85" s="53" t="str">
        <f>VLOOKUP(H85,Hoja1!A$2:G$445,3,0)</f>
        <v>Lesiones, tejidos, muerte, enfermedades infectocontagiosas</v>
      </c>
      <c r="J85" s="55" t="s">
        <v>1199</v>
      </c>
      <c r="K85" s="53" t="str">
        <f>VLOOKUP(H85,Hoja1!A$2:G$445,4,0)</f>
        <v>N/A</v>
      </c>
      <c r="L85" s="53" t="str">
        <f>VLOOKUP(H85,Hoja1!A$2:G$445,5,0)</f>
        <v>N/A</v>
      </c>
      <c r="M85" s="55">
        <v>2</v>
      </c>
      <c r="N85" s="56">
        <v>2</v>
      </c>
      <c r="O85" s="56">
        <v>25</v>
      </c>
      <c r="P85" s="56">
        <f t="shared" si="16"/>
        <v>4</v>
      </c>
      <c r="Q85" s="56">
        <f t="shared" si="17"/>
        <v>100</v>
      </c>
      <c r="R85" s="54" t="str">
        <f t="shared" si="18"/>
        <v>B-4</v>
      </c>
      <c r="S85" s="57" t="str">
        <f t="shared" si="19"/>
        <v>III</v>
      </c>
      <c r="T85" s="57" t="str">
        <f t="shared" si="20"/>
        <v>Mejorable</v>
      </c>
      <c r="U85" s="97">
        <v>1</v>
      </c>
      <c r="V85" s="53" t="str">
        <f>VLOOKUP(H85,Hoja1!A$2:G$445,6,0)</f>
        <v>Posibles enfermedades</v>
      </c>
      <c r="W85" s="58"/>
      <c r="X85" s="58"/>
      <c r="Y85" s="58"/>
      <c r="Z85" s="59"/>
      <c r="AA85" s="59" t="str">
        <f>VLOOKUP(H85,Hoja1!A$2:G$445,7,0)</f>
        <v xml:space="preserve">Riesgo Biológico, Autocuidado y/o Uso y manejo adecuado de E.P.P.
</v>
      </c>
      <c r="AB85" s="81" t="s">
        <v>1201</v>
      </c>
      <c r="AC85" s="83" t="s">
        <v>1200</v>
      </c>
      <c r="AD85" s="14"/>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5"/>
    </row>
    <row r="86" spans="1:150" s="13" customFormat="1" ht="51">
      <c r="A86" s="79"/>
      <c r="B86" s="79"/>
      <c r="C86" s="84"/>
      <c r="D86" s="90"/>
      <c r="E86" s="94"/>
      <c r="F86" s="94"/>
      <c r="G86" s="60" t="str">
        <f>VLOOKUP(H86,Hoja1!A$1:G$445,2,0)</f>
        <v>Bacteria</v>
      </c>
      <c r="H86" s="61" t="s">
        <v>108</v>
      </c>
      <c r="I86" s="60" t="str">
        <f>VLOOKUP(H86,Hoja1!A$2:G$445,3,0)</f>
        <v>Infecciones producidas por Bacterianas</v>
      </c>
      <c r="J86" s="62" t="s">
        <v>1199</v>
      </c>
      <c r="K86" s="60" t="str">
        <f>VLOOKUP(H86,Hoja1!A$2:G$445,4,0)</f>
        <v>Inspecciones planeadas e inspecciones no planeadas, procedimientos de programas de seguridad y salud en el trabajo</v>
      </c>
      <c r="L86" s="60" t="str">
        <f>VLOOKUP(H86,Hoja1!A$2:G$445,5,0)</f>
        <v>Programa de vacunación, bota pantalon, overol, guantes, tapabocas, mascarillas con filtos</v>
      </c>
      <c r="M86" s="62">
        <v>2</v>
      </c>
      <c r="N86" s="63">
        <v>2</v>
      </c>
      <c r="O86" s="63">
        <v>25</v>
      </c>
      <c r="P86" s="63">
        <f t="shared" si="16"/>
        <v>4</v>
      </c>
      <c r="Q86" s="63">
        <f t="shared" si="17"/>
        <v>100</v>
      </c>
      <c r="R86" s="61" t="str">
        <f t="shared" si="18"/>
        <v>B-4</v>
      </c>
      <c r="S86" s="64" t="str">
        <f t="shared" si="19"/>
        <v>III</v>
      </c>
      <c r="T86" s="64" t="str">
        <f t="shared" si="20"/>
        <v>Mejorable</v>
      </c>
      <c r="U86" s="98"/>
      <c r="V86" s="60" t="str">
        <f>VLOOKUP(H86,Hoja1!A$2:G$445,6,0)</f>
        <v xml:space="preserve">Enfermedades Infectocontagiosas
</v>
      </c>
      <c r="W86" s="65"/>
      <c r="X86" s="65"/>
      <c r="Y86" s="65"/>
      <c r="Z86" s="66"/>
      <c r="AA86" s="66" t="str">
        <f>VLOOKUP(H86,Hoja1!A$2:G$445,7,0)</f>
        <v xml:space="preserve">Riesgo Biológico, Autocuidado y/o Uso y manejo adecuado de E.P.P.
</v>
      </c>
      <c r="AB86" s="82"/>
      <c r="AC86" s="84"/>
      <c r="AD86" s="14"/>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5"/>
    </row>
    <row r="87" spans="1:150" s="13" customFormat="1" ht="51">
      <c r="A87" s="79"/>
      <c r="B87" s="79"/>
      <c r="C87" s="84"/>
      <c r="D87" s="90"/>
      <c r="E87" s="94"/>
      <c r="F87" s="94"/>
      <c r="G87" s="60" t="str">
        <f>VLOOKUP(H87,Hoja1!A$1:G$445,2,0)</f>
        <v>Hongos</v>
      </c>
      <c r="H87" s="61" t="s">
        <v>117</v>
      </c>
      <c r="I87" s="60" t="str">
        <f>VLOOKUP(H87,Hoja1!A$2:G$445,3,0)</f>
        <v>Micosis</v>
      </c>
      <c r="J87" s="62" t="s">
        <v>1199</v>
      </c>
      <c r="K87" s="60" t="str">
        <f>VLOOKUP(H87,Hoja1!A$2:G$445,4,0)</f>
        <v>Inspecciones planeadas e inspecciones no planeadas, procedimientos de programas de seguridad y salud en el trabajo</v>
      </c>
      <c r="L87" s="60" t="str">
        <f>VLOOKUP(H87,Hoja1!A$2:G$445,5,0)</f>
        <v>Programa de vacunación, éxamenes periódicos</v>
      </c>
      <c r="M87" s="62">
        <v>2</v>
      </c>
      <c r="N87" s="63">
        <v>2</v>
      </c>
      <c r="O87" s="63">
        <v>25</v>
      </c>
      <c r="P87" s="63">
        <f t="shared" si="16"/>
        <v>4</v>
      </c>
      <c r="Q87" s="63">
        <f t="shared" si="17"/>
        <v>100</v>
      </c>
      <c r="R87" s="61" t="str">
        <f t="shared" si="18"/>
        <v>B-4</v>
      </c>
      <c r="S87" s="64" t="str">
        <f t="shared" si="19"/>
        <v>III</v>
      </c>
      <c r="T87" s="64" t="str">
        <f t="shared" si="20"/>
        <v>Mejorable</v>
      </c>
      <c r="U87" s="98"/>
      <c r="V87" s="60" t="str">
        <f>VLOOKUP(H87,Hoja1!A$2:G$445,6,0)</f>
        <v>Micosis</v>
      </c>
      <c r="W87" s="65"/>
      <c r="X87" s="65"/>
      <c r="Y87" s="65"/>
      <c r="Z87" s="66"/>
      <c r="AA87" s="66" t="str">
        <f>VLOOKUP(H87,Hoja1!A$2:G$445,7,0)</f>
        <v xml:space="preserve">Riesgo Biológico, Autocuidado y/o Uso y manejo adecuado de E.P.P.
</v>
      </c>
      <c r="AB87" s="82"/>
      <c r="AC87" s="84"/>
      <c r="AD87" s="14"/>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5"/>
    </row>
    <row r="88" spans="1:150" s="13" customFormat="1" ht="54.75" customHeight="1">
      <c r="A88" s="79"/>
      <c r="B88" s="79"/>
      <c r="C88" s="84"/>
      <c r="D88" s="90"/>
      <c r="E88" s="94"/>
      <c r="F88" s="94"/>
      <c r="G88" s="60" t="str">
        <f>VLOOKUP(H88,Hoja1!A$1:G$445,2,0)</f>
        <v>AUSENCIA O EXCESO DE LUZ EN UN AMBIENTE</v>
      </c>
      <c r="H88" s="61" t="s">
        <v>155</v>
      </c>
      <c r="I88" s="60" t="str">
        <f>VLOOKUP(H88,Hoja1!A$2:G$445,3,0)</f>
        <v>DISMINUCIÓN AGUDEZA VISUAL, CANSANCIO VISUAL</v>
      </c>
      <c r="J88" s="62" t="s">
        <v>1199</v>
      </c>
      <c r="K88" s="60" t="str">
        <f>VLOOKUP(H88,Hoja1!A$2:G$445,4,0)</f>
        <v>Inspecciones planeadas e inspecciones no planeadas, procedimientos de programas de seguridad y salud en el trabajo</v>
      </c>
      <c r="L88" s="60" t="str">
        <f>VLOOKUP(H88,Hoja1!A$2:G$445,5,0)</f>
        <v>N/A</v>
      </c>
      <c r="M88" s="62">
        <v>2</v>
      </c>
      <c r="N88" s="63">
        <v>2</v>
      </c>
      <c r="O88" s="63">
        <v>25</v>
      </c>
      <c r="P88" s="63">
        <f t="shared" si="16"/>
        <v>4</v>
      </c>
      <c r="Q88" s="63">
        <f t="shared" si="17"/>
        <v>100</v>
      </c>
      <c r="R88" s="61" t="str">
        <f t="shared" si="18"/>
        <v>B-4</v>
      </c>
      <c r="S88" s="64" t="str">
        <f t="shared" si="19"/>
        <v>III</v>
      </c>
      <c r="T88" s="64" t="str">
        <f t="shared" si="20"/>
        <v>Mejorable</v>
      </c>
      <c r="U88" s="98"/>
      <c r="V88" s="60" t="str">
        <f>VLOOKUP(H88,Hoja1!A$2:G$445,6,0)</f>
        <v>DISMINUCIÓN AGUDEZA VISUAL</v>
      </c>
      <c r="W88" s="65"/>
      <c r="X88" s="65"/>
      <c r="Y88" s="65"/>
      <c r="Z88" s="66"/>
      <c r="AA88" s="66" t="str">
        <f>VLOOKUP(H88,Hoja1!A$2:G$445,7,0)</f>
        <v>N/A</v>
      </c>
      <c r="AB88" s="65" t="s">
        <v>1203</v>
      </c>
      <c r="AC88" s="84"/>
      <c r="AD88" s="14"/>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5"/>
    </row>
    <row r="89" spans="1:150" s="13" customFormat="1" ht="70.5" customHeight="1">
      <c r="A89" s="79"/>
      <c r="B89" s="79"/>
      <c r="C89" s="84"/>
      <c r="D89" s="90"/>
      <c r="E89" s="94"/>
      <c r="F89" s="94"/>
      <c r="G89" s="60" t="str">
        <f>VLOOKUP(H89,Hoja1!A$1:G$445,2,0)</f>
        <v>INFRAROJA, ULTRAVIOLETA, VISIBLE, RADIOFRECUENCIA, MICROONDAS, LASER</v>
      </c>
      <c r="H89" s="61" t="s">
        <v>67</v>
      </c>
      <c r="I89" s="60" t="str">
        <f>VLOOKUP(H89,Hoja1!A$2:G$445,3,0)</f>
        <v>CÁNCER, LESIONES DÉRMICAS Y OCULARES</v>
      </c>
      <c r="J89" s="62" t="s">
        <v>1199</v>
      </c>
      <c r="K89" s="60" t="str">
        <f>VLOOKUP(H89,Hoja1!A$2:G$445,4,0)</f>
        <v>Inspecciones planeadas e inspecciones no planeadas, procedimientos de programas de seguridad y salud en el trabajo</v>
      </c>
      <c r="L89" s="60" t="str">
        <f>VLOOKUP(H89,Hoja1!A$2:G$445,5,0)</f>
        <v>PROGRAMA BLOQUEADOR SOLAR</v>
      </c>
      <c r="M89" s="62">
        <v>2</v>
      </c>
      <c r="N89" s="63">
        <v>2</v>
      </c>
      <c r="O89" s="63">
        <v>10</v>
      </c>
      <c r="P89" s="63">
        <f t="shared" si="16"/>
        <v>4</v>
      </c>
      <c r="Q89" s="63">
        <f t="shared" si="17"/>
        <v>40</v>
      </c>
      <c r="R89" s="61" t="str">
        <f t="shared" si="18"/>
        <v>B-4</v>
      </c>
      <c r="S89" s="64" t="str">
        <f t="shared" si="19"/>
        <v>III</v>
      </c>
      <c r="T89" s="64" t="str">
        <f t="shared" si="20"/>
        <v>Mejorable</v>
      </c>
      <c r="U89" s="98"/>
      <c r="V89" s="60" t="str">
        <f>VLOOKUP(H89,Hoja1!A$2:G$445,6,0)</f>
        <v>CÁNCER</v>
      </c>
      <c r="W89" s="65"/>
      <c r="X89" s="65"/>
      <c r="Y89" s="65"/>
      <c r="Z89" s="66"/>
      <c r="AA89" s="66" t="str">
        <f>VLOOKUP(H89,Hoja1!A$2:G$445,7,0)</f>
        <v>N/A</v>
      </c>
      <c r="AB89" s="65" t="s">
        <v>1204</v>
      </c>
      <c r="AC89" s="84"/>
      <c r="AD89" s="14"/>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5"/>
    </row>
    <row r="90" spans="1:150" s="13" customFormat="1" ht="51">
      <c r="A90" s="79"/>
      <c r="B90" s="79"/>
      <c r="C90" s="84"/>
      <c r="D90" s="90"/>
      <c r="E90" s="94"/>
      <c r="F90" s="94"/>
      <c r="G90" s="60" t="str">
        <f>VLOOKUP(H90,Hoja1!A$1:G$445,2,0)</f>
        <v>MAQUINARIA O EQUIPO</v>
      </c>
      <c r="H90" s="61" t="s">
        <v>164</v>
      </c>
      <c r="I90" s="60" t="str">
        <f>VLOOKUP(H90,Hoja1!A$2:G$445,3,0)</f>
        <v>SORDERA, ESTRÉS, HIPOACUSIA, CEFALA,IRRITABILIDAD</v>
      </c>
      <c r="J90" s="62" t="s">
        <v>1199</v>
      </c>
      <c r="K90" s="60" t="str">
        <f>VLOOKUP(H90,Hoja1!A$2:G$445,4,0)</f>
        <v>Inspecciones planeadas e inspecciones no planeadas, procedimientos de programas de seguridad y salud en el trabajo</v>
      </c>
      <c r="L90" s="60" t="str">
        <f>VLOOKUP(H90,Hoja1!A$2:G$445,5,0)</f>
        <v>PVE RUIDO</v>
      </c>
      <c r="M90" s="62">
        <v>2</v>
      </c>
      <c r="N90" s="63">
        <v>2</v>
      </c>
      <c r="O90" s="63">
        <v>10</v>
      </c>
      <c r="P90" s="63">
        <f t="shared" si="16"/>
        <v>4</v>
      </c>
      <c r="Q90" s="63">
        <f t="shared" si="17"/>
        <v>40</v>
      </c>
      <c r="R90" s="61" t="str">
        <f t="shared" si="18"/>
        <v>B-4</v>
      </c>
      <c r="S90" s="64" t="str">
        <f t="shared" si="19"/>
        <v>III</v>
      </c>
      <c r="T90" s="64" t="str">
        <f t="shared" si="20"/>
        <v>Mejorable</v>
      </c>
      <c r="U90" s="98"/>
      <c r="V90" s="60" t="str">
        <f>VLOOKUP(H90,Hoja1!A$2:G$445,6,0)</f>
        <v>SORDERA</v>
      </c>
      <c r="W90" s="65"/>
      <c r="X90" s="65"/>
      <c r="Y90" s="65"/>
      <c r="Z90" s="66"/>
      <c r="AA90" s="66" t="str">
        <f>VLOOKUP(H90,Hoja1!A$2:G$445,7,0)</f>
        <v>USO DE EPP</v>
      </c>
      <c r="AB90" s="65" t="s">
        <v>1205</v>
      </c>
      <c r="AC90" s="84"/>
      <c r="AD90" s="14"/>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5"/>
    </row>
    <row r="91" spans="1:150" s="13" customFormat="1" ht="57.75" customHeight="1">
      <c r="A91" s="79"/>
      <c r="B91" s="79"/>
      <c r="C91" s="84"/>
      <c r="D91" s="90"/>
      <c r="E91" s="94"/>
      <c r="F91" s="94"/>
      <c r="G91" s="60" t="str">
        <f>VLOOKUP(H91,Hoja1!A$1:G$445,2,0)</f>
        <v>ENERGÍA TÉRMICA, CAMBIO DE TEMPERATURA DURANTE LOS RECORRIDOS</v>
      </c>
      <c r="H91" s="61" t="s">
        <v>174</v>
      </c>
      <c r="I91" s="60" t="str">
        <f>VLOOKUP(H91,Hoja1!A$2:G$445,3,0)</f>
        <v xml:space="preserve"> HIPOTERMIA</v>
      </c>
      <c r="J91" s="62" t="s">
        <v>1199</v>
      </c>
      <c r="K91" s="60" t="str">
        <f>VLOOKUP(H91,Hoja1!A$2:G$445,4,0)</f>
        <v>Inspecciones planeadas e inspecciones no planeadas, procedimientos de programas de seguridad y salud en el trabajo</v>
      </c>
      <c r="L91" s="60" t="str">
        <f>VLOOKUP(H91,Hoja1!A$2:G$445,5,0)</f>
        <v>EPP OVEROLES TERMICOS</v>
      </c>
      <c r="M91" s="62">
        <v>2</v>
      </c>
      <c r="N91" s="63">
        <v>4</v>
      </c>
      <c r="O91" s="63">
        <v>10</v>
      </c>
      <c r="P91" s="63">
        <f t="shared" si="16"/>
        <v>8</v>
      </c>
      <c r="Q91" s="63">
        <f t="shared" si="17"/>
        <v>80</v>
      </c>
      <c r="R91" s="61" t="str">
        <f t="shared" si="18"/>
        <v>M-8</v>
      </c>
      <c r="S91" s="64" t="str">
        <f t="shared" si="19"/>
        <v>III</v>
      </c>
      <c r="T91" s="64" t="str">
        <f t="shared" si="20"/>
        <v>Mejorable</v>
      </c>
      <c r="U91" s="98"/>
      <c r="V91" s="60" t="str">
        <f>VLOOKUP(H91,Hoja1!A$2:G$445,6,0)</f>
        <v xml:space="preserve"> HIPOTERMIA</v>
      </c>
      <c r="W91" s="65"/>
      <c r="X91" s="65"/>
      <c r="Y91" s="65"/>
      <c r="Z91" s="66"/>
      <c r="AA91" s="66" t="str">
        <f>VLOOKUP(H91,Hoja1!A$2:G$445,7,0)</f>
        <v>N/A</v>
      </c>
      <c r="AB91" s="65" t="s">
        <v>1206</v>
      </c>
      <c r="AC91" s="84"/>
      <c r="AD91" s="14"/>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5"/>
    </row>
    <row r="92" spans="1:150" s="13" customFormat="1" ht="51">
      <c r="A92" s="79"/>
      <c r="B92" s="79"/>
      <c r="C92" s="84"/>
      <c r="D92" s="90"/>
      <c r="E92" s="94"/>
      <c r="F92" s="94"/>
      <c r="G92" s="60" t="str">
        <f>VLOOKUP(H92,Hoja1!A$1:G$445,2,0)</f>
        <v>GASES Y VAPORES</v>
      </c>
      <c r="H92" s="61" t="s">
        <v>250</v>
      </c>
      <c r="I92" s="60" t="str">
        <f>VLOOKUP(H92,Hoja1!A$2:G$445,3,0)</f>
        <v xml:space="preserve"> LESIONES EN LA PIEL, IRRITACIÓN EN VÍAS  RESPIRATORIAS, MUERTE</v>
      </c>
      <c r="J92" s="62" t="s">
        <v>1199</v>
      </c>
      <c r="K92" s="60" t="str">
        <f>VLOOKUP(H92,Hoja1!A$2:G$445,4,0)</f>
        <v>Inspecciones planeadas e inspecciones no planeadas, procedimientos de programas de seguridad y salud en el trabajo</v>
      </c>
      <c r="L92" s="60" t="str">
        <f>VLOOKUP(H92,Hoja1!A$2:G$445,5,0)</f>
        <v>EPP TAPABOCAS, CARETAS CON FILTROS</v>
      </c>
      <c r="M92" s="62">
        <v>2</v>
      </c>
      <c r="N92" s="63">
        <v>2</v>
      </c>
      <c r="O92" s="63">
        <v>10</v>
      </c>
      <c r="P92" s="63">
        <f t="shared" si="16"/>
        <v>4</v>
      </c>
      <c r="Q92" s="63">
        <f t="shared" si="17"/>
        <v>40</v>
      </c>
      <c r="R92" s="61" t="str">
        <f t="shared" si="18"/>
        <v>B-4</v>
      </c>
      <c r="S92" s="64" t="str">
        <f t="shared" si="19"/>
        <v>III</v>
      </c>
      <c r="T92" s="64" t="str">
        <f t="shared" si="20"/>
        <v>Mejorable</v>
      </c>
      <c r="U92" s="98"/>
      <c r="V92" s="60" t="str">
        <f>VLOOKUP(H92,Hoja1!A$2:G$445,6,0)</f>
        <v xml:space="preserve"> MUERTE</v>
      </c>
      <c r="W92" s="65"/>
      <c r="X92" s="65"/>
      <c r="Y92" s="65"/>
      <c r="Z92" s="66"/>
      <c r="AA92" s="66" t="str">
        <f>VLOOKUP(H92,Hoja1!A$2:G$445,7,0)</f>
        <v>USO Y MANEJO ADECUADO DE E.P.P.</v>
      </c>
      <c r="AB92" s="82" t="s">
        <v>1207</v>
      </c>
      <c r="AC92" s="84"/>
      <c r="AD92" s="14"/>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5"/>
    </row>
    <row r="93" spans="1:150" s="13" customFormat="1" ht="51">
      <c r="A93" s="79"/>
      <c r="B93" s="79"/>
      <c r="C93" s="84"/>
      <c r="D93" s="90"/>
      <c r="E93" s="94"/>
      <c r="F93" s="94"/>
      <c r="G93" s="60" t="str">
        <f>VLOOKUP(H93,Hoja1!A$1:G$445,2,0)</f>
        <v xml:space="preserve">HUMOS </v>
      </c>
      <c r="H93" s="61" t="s">
        <v>258</v>
      </c>
      <c r="I93" s="60" t="str">
        <f>VLOOKUP(H93,Hoja1!A$2:G$445,3,0)</f>
        <v xml:space="preserve">ASMA,GRIPA, NEUMOCONIOSIS, CÁNCER </v>
      </c>
      <c r="J93" s="62" t="s">
        <v>1199</v>
      </c>
      <c r="K93" s="60" t="str">
        <f>VLOOKUP(H93,Hoja1!A$2:G$445,4,0)</f>
        <v>Inspecciones planeadas e inspecciones no planeadas, procedimientos de programas de seguridad y salud en el trabajo</v>
      </c>
      <c r="L93" s="60" t="str">
        <f>VLOOKUP(H93,Hoja1!A$2:G$445,5,0)</f>
        <v xml:space="preserve">EPP TAPABOCAS, CARETAS CON FILTROS </v>
      </c>
      <c r="M93" s="62">
        <v>2</v>
      </c>
      <c r="N93" s="63">
        <v>2</v>
      </c>
      <c r="O93" s="63">
        <v>25</v>
      </c>
      <c r="P93" s="63">
        <f t="shared" si="16"/>
        <v>4</v>
      </c>
      <c r="Q93" s="63">
        <f t="shared" si="17"/>
        <v>100</v>
      </c>
      <c r="R93" s="61" t="str">
        <f t="shared" si="18"/>
        <v>B-4</v>
      </c>
      <c r="S93" s="64" t="str">
        <f t="shared" si="19"/>
        <v>III</v>
      </c>
      <c r="T93" s="64" t="str">
        <f t="shared" si="20"/>
        <v>Mejorable</v>
      </c>
      <c r="U93" s="98"/>
      <c r="V93" s="60" t="str">
        <f>VLOOKUP(H93,Hoja1!A$2:G$445,6,0)</f>
        <v>NEUMOCONIOSIS</v>
      </c>
      <c r="W93" s="65"/>
      <c r="X93" s="65"/>
      <c r="Y93" s="65"/>
      <c r="Z93" s="66"/>
      <c r="AA93" s="66" t="str">
        <f>VLOOKUP(H93,Hoja1!A$2:G$445,7,0)</f>
        <v>USO Y MANEJO ADECUADO DE E.P.P.</v>
      </c>
      <c r="AB93" s="82"/>
      <c r="AC93" s="84"/>
      <c r="AD93" s="14"/>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5"/>
    </row>
    <row r="94" spans="1:150" s="13" customFormat="1" ht="51">
      <c r="A94" s="79"/>
      <c r="B94" s="79"/>
      <c r="C94" s="84"/>
      <c r="D94" s="90"/>
      <c r="E94" s="94"/>
      <c r="F94" s="94"/>
      <c r="G94" s="60" t="str">
        <f>VLOOKUP(H94,Hoja1!A$1:G$445,2,0)</f>
        <v>LÍQUIDOS</v>
      </c>
      <c r="H94" s="61" t="s">
        <v>263</v>
      </c>
      <c r="I94" s="60" t="str">
        <f>VLOOKUP(H94,Hoja1!A$2:G$445,3,0)</f>
        <v xml:space="preserve">  QUEMADURAS, IRRITACIONES, LESIONES PIEL, LESIONES OCULARES, IRRITACIÓN DE LAS MUCOSAS</v>
      </c>
      <c r="J94" s="62" t="s">
        <v>1199</v>
      </c>
      <c r="K94" s="60" t="str">
        <f>VLOOKUP(H94,Hoja1!A$2:G$445,4,0)</f>
        <v>Inspecciones planeadas e inspecciones no planeadas, procedimientos de programas de seguridad y salud en el trabajo</v>
      </c>
      <c r="L94" s="60" t="str">
        <f>VLOOKUP(H94,Hoja1!A$2:G$445,5,0)</f>
        <v>EPP TAPABOCAS, CARETAS CON FILTROS, GUANTES</v>
      </c>
      <c r="M94" s="62">
        <v>2</v>
      </c>
      <c r="N94" s="63">
        <v>2</v>
      </c>
      <c r="O94" s="63">
        <v>25</v>
      </c>
      <c r="P94" s="63">
        <f t="shared" si="16"/>
        <v>4</v>
      </c>
      <c r="Q94" s="63">
        <f t="shared" si="17"/>
        <v>100</v>
      </c>
      <c r="R94" s="61" t="str">
        <f t="shared" si="18"/>
        <v>B-4</v>
      </c>
      <c r="S94" s="64" t="str">
        <f t="shared" si="19"/>
        <v>III</v>
      </c>
      <c r="T94" s="64" t="str">
        <f t="shared" si="20"/>
        <v>Mejorable</v>
      </c>
      <c r="U94" s="98"/>
      <c r="V94" s="60" t="str">
        <f>VLOOKUP(H94,Hoja1!A$2:G$445,6,0)</f>
        <v>LESIONES IRREVERSIBLES VÍAS RESPIRATORIAS</v>
      </c>
      <c r="W94" s="65"/>
      <c r="X94" s="65"/>
      <c r="Y94" s="65"/>
      <c r="Z94" s="66"/>
      <c r="AA94" s="66" t="str">
        <f>VLOOKUP(H94,Hoja1!A$2:G$445,7,0)</f>
        <v>USO Y MANEJO ADECUADO DE E.P.P.; MANEJO DE PRODUCTOS QUÍMICOS LÍQUIDOS</v>
      </c>
      <c r="AB94" s="82"/>
      <c r="AC94" s="84"/>
      <c r="AD94" s="14"/>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5"/>
    </row>
    <row r="95" spans="1:150" s="13" customFormat="1" ht="51">
      <c r="A95" s="79"/>
      <c r="B95" s="79"/>
      <c r="C95" s="84"/>
      <c r="D95" s="90"/>
      <c r="E95" s="94"/>
      <c r="F95" s="94"/>
      <c r="G95" s="60" t="str">
        <f>VLOOKUP(H95,Hoja1!A$1:G$445,2,0)</f>
        <v>MATERIAL PARTICULADO</v>
      </c>
      <c r="H95" s="61" t="s">
        <v>269</v>
      </c>
      <c r="I95" s="60" t="str">
        <f>VLOOKUP(H95,Hoja1!A$2:G$445,3,0)</f>
        <v>NEUMOCONIOSIS, BRONQUITIS, ASMA, SILICOSIS</v>
      </c>
      <c r="J95" s="62" t="s">
        <v>1199</v>
      </c>
      <c r="K95" s="60" t="str">
        <f>VLOOKUP(H95,Hoja1!A$2:G$445,4,0)</f>
        <v>Inspecciones planeadas e inspecciones no planeadas, procedimientos de programas de seguridad y salud en el trabajo</v>
      </c>
      <c r="L95" s="60" t="str">
        <f>VLOOKUP(H95,Hoja1!A$2:G$445,5,0)</f>
        <v>EPP MASCARILLAS Y FILTROS</v>
      </c>
      <c r="M95" s="62">
        <v>2</v>
      </c>
      <c r="N95" s="63">
        <v>2</v>
      </c>
      <c r="O95" s="63">
        <v>25</v>
      </c>
      <c r="P95" s="63">
        <f t="shared" si="16"/>
        <v>4</v>
      </c>
      <c r="Q95" s="63">
        <f t="shared" si="17"/>
        <v>100</v>
      </c>
      <c r="R95" s="61" t="str">
        <f t="shared" si="18"/>
        <v>B-4</v>
      </c>
      <c r="S95" s="64" t="str">
        <f t="shared" si="19"/>
        <v>III</v>
      </c>
      <c r="T95" s="64" t="str">
        <f t="shared" si="20"/>
        <v>Mejorable</v>
      </c>
      <c r="U95" s="98"/>
      <c r="V95" s="60" t="str">
        <f>VLOOKUP(H95,Hoja1!A$2:G$445,6,0)</f>
        <v>NEUMOCONIOSIS</v>
      </c>
      <c r="W95" s="65"/>
      <c r="X95" s="65"/>
      <c r="Y95" s="65"/>
      <c r="Z95" s="66"/>
      <c r="AA95" s="66" t="str">
        <f>VLOOKUP(H95,Hoja1!A$2:G$445,7,0)</f>
        <v>USO Y MANEJO DE LOS EPP</v>
      </c>
      <c r="AB95" s="82"/>
      <c r="AC95" s="84"/>
      <c r="AD95" s="14"/>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5"/>
    </row>
    <row r="96" spans="1:150" s="13" customFormat="1" ht="51">
      <c r="A96" s="79"/>
      <c r="B96" s="79"/>
      <c r="C96" s="84"/>
      <c r="D96" s="90"/>
      <c r="E96" s="94"/>
      <c r="F96" s="94"/>
      <c r="G96" s="60" t="str">
        <f>VLOOKUP(H96,Hoja1!A$1:G$445,2,0)</f>
        <v xml:space="preserve">POLVOS INORGÁNICOS </v>
      </c>
      <c r="H96" s="61" t="s">
        <v>274</v>
      </c>
      <c r="I96" s="60" t="str">
        <f>VLOOKUP(H96,Hoja1!A$2:G$445,3,0)</f>
        <v xml:space="preserve">ASMA,GRIPA, NEUMOCONIOSIS </v>
      </c>
      <c r="J96" s="62" t="s">
        <v>1199</v>
      </c>
      <c r="K96" s="60" t="str">
        <f>VLOOKUP(H96,Hoja1!A$2:G$445,4,0)</f>
        <v>Inspecciones planeadas e inspecciones no planeadas, procedimientos de programas de seguridad y salud en el trabajo</v>
      </c>
      <c r="L96" s="60" t="str">
        <f>VLOOKUP(H96,Hoja1!A$2:G$445,5,0)</f>
        <v>EPP MASCARILLAS Y FILTROS</v>
      </c>
      <c r="M96" s="62">
        <v>2</v>
      </c>
      <c r="N96" s="63">
        <v>2</v>
      </c>
      <c r="O96" s="63">
        <v>25</v>
      </c>
      <c r="P96" s="63">
        <f t="shared" si="16"/>
        <v>4</v>
      </c>
      <c r="Q96" s="63">
        <f t="shared" si="17"/>
        <v>100</v>
      </c>
      <c r="R96" s="61" t="str">
        <f t="shared" si="18"/>
        <v>B-4</v>
      </c>
      <c r="S96" s="64" t="str">
        <f t="shared" si="19"/>
        <v>III</v>
      </c>
      <c r="T96" s="64" t="str">
        <f t="shared" si="20"/>
        <v>Mejorable</v>
      </c>
      <c r="U96" s="98"/>
      <c r="V96" s="60" t="str">
        <f>VLOOKUP(H96,Hoja1!A$2:G$445,6,0)</f>
        <v>NEUMOCONIOSIS</v>
      </c>
      <c r="W96" s="65"/>
      <c r="X96" s="65"/>
      <c r="Y96" s="65"/>
      <c r="Z96" s="66"/>
      <c r="AA96" s="66" t="str">
        <f>VLOOKUP(H96,Hoja1!A$2:G$445,7,0)</f>
        <v>LIMPIEZA</v>
      </c>
      <c r="AB96" s="82"/>
      <c r="AC96" s="84"/>
      <c r="AD96" s="14"/>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5"/>
    </row>
    <row r="97" spans="1:150" s="13" customFormat="1" ht="35.25" customHeight="1">
      <c r="A97" s="79"/>
      <c r="B97" s="79"/>
      <c r="C97" s="84"/>
      <c r="D97" s="90"/>
      <c r="E97" s="94"/>
      <c r="F97" s="94"/>
      <c r="G97" s="60" t="str">
        <f>VLOOKUP(H97,Hoja1!A$1:G$445,2,0)</f>
        <v>NATURALEZA DE LA TAREA</v>
      </c>
      <c r="H97" s="61" t="s">
        <v>76</v>
      </c>
      <c r="I97" s="60" t="str">
        <f>VLOOKUP(H97,Hoja1!A$2:G$445,3,0)</f>
        <v>ESTRÉS,  TRANSTORNOS DEL SUEÑO</v>
      </c>
      <c r="J97" s="62" t="s">
        <v>1199</v>
      </c>
      <c r="K97" s="60" t="str">
        <f>VLOOKUP(H97,Hoja1!A$2:G$445,4,0)</f>
        <v>N/A</v>
      </c>
      <c r="L97" s="60" t="str">
        <f>VLOOKUP(H97,Hoja1!A$2:G$445,5,0)</f>
        <v>PVE PSICOSOCIAL</v>
      </c>
      <c r="M97" s="62">
        <v>2</v>
      </c>
      <c r="N97" s="63">
        <v>3</v>
      </c>
      <c r="O97" s="63">
        <v>10</v>
      </c>
      <c r="P97" s="63">
        <f t="shared" si="16"/>
        <v>6</v>
      </c>
      <c r="Q97" s="63">
        <f t="shared" si="17"/>
        <v>60</v>
      </c>
      <c r="R97" s="61" t="str">
        <f t="shared" si="18"/>
        <v>M-6</v>
      </c>
      <c r="S97" s="64" t="str">
        <f t="shared" si="19"/>
        <v>III</v>
      </c>
      <c r="T97" s="64" t="str">
        <f t="shared" si="20"/>
        <v>Mejorable</v>
      </c>
      <c r="U97" s="98"/>
      <c r="V97" s="60" t="str">
        <f>VLOOKUP(H97,Hoja1!A$2:G$445,6,0)</f>
        <v>ESTRÉS</v>
      </c>
      <c r="W97" s="65"/>
      <c r="X97" s="65"/>
      <c r="Y97" s="65"/>
      <c r="Z97" s="66"/>
      <c r="AA97" s="66" t="str">
        <f>VLOOKUP(H97,Hoja1!A$2:G$445,7,0)</f>
        <v>N/A</v>
      </c>
      <c r="AB97" s="82" t="s">
        <v>1208</v>
      </c>
      <c r="AC97" s="84"/>
      <c r="AD97" s="14"/>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5"/>
    </row>
    <row r="98" spans="1:150" s="13" customFormat="1" ht="35.25" customHeight="1">
      <c r="A98" s="79"/>
      <c r="B98" s="79"/>
      <c r="C98" s="84"/>
      <c r="D98" s="90"/>
      <c r="E98" s="94"/>
      <c r="F98" s="94"/>
      <c r="G98" s="60" t="str">
        <f>VLOOKUP(H98,Hoja1!A$1:G$445,2,0)</f>
        <v>DESARROLLO DE LAS MISMAS FUNCIONES DURANTE UN LARGO PERÍODO DE TIEMPO</v>
      </c>
      <c r="H98" s="61" t="s">
        <v>455</v>
      </c>
      <c r="I98" s="60" t="str">
        <f>VLOOKUP(H98,Hoja1!A$2:G$445,3,0)</f>
        <v>DEPRESIÓN, ESTRÉS</v>
      </c>
      <c r="J98" s="62" t="s">
        <v>1199</v>
      </c>
      <c r="K98" s="60" t="str">
        <f>VLOOKUP(H98,Hoja1!A$2:G$445,4,0)</f>
        <v>N/A</v>
      </c>
      <c r="L98" s="60" t="str">
        <f>VLOOKUP(H98,Hoja1!A$2:G$445,5,0)</f>
        <v>PVE PSICOSOCIAL</v>
      </c>
      <c r="M98" s="62">
        <v>2</v>
      </c>
      <c r="N98" s="63">
        <v>1</v>
      </c>
      <c r="O98" s="63">
        <v>10</v>
      </c>
      <c r="P98" s="63">
        <f t="shared" si="16"/>
        <v>2</v>
      </c>
      <c r="Q98" s="63">
        <f t="shared" si="17"/>
        <v>20</v>
      </c>
      <c r="R98" s="61" t="str">
        <f t="shared" si="18"/>
        <v>B-2</v>
      </c>
      <c r="S98" s="64" t="str">
        <f t="shared" si="19"/>
        <v>IV</v>
      </c>
      <c r="T98" s="64" t="str">
        <f t="shared" si="20"/>
        <v>Aceptable</v>
      </c>
      <c r="U98" s="98"/>
      <c r="V98" s="60" t="str">
        <f>VLOOKUP(H98,Hoja1!A$2:G$445,6,0)</f>
        <v>ESTRÉS</v>
      </c>
      <c r="W98" s="65"/>
      <c r="X98" s="65"/>
      <c r="Y98" s="65"/>
      <c r="Z98" s="66"/>
      <c r="AA98" s="66" t="str">
        <f>VLOOKUP(H98,Hoja1!A$2:G$445,7,0)</f>
        <v>N/A</v>
      </c>
      <c r="AB98" s="82"/>
      <c r="AC98" s="84"/>
      <c r="AD98" s="14"/>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5"/>
    </row>
    <row r="99" spans="1:150" s="13" customFormat="1" ht="51">
      <c r="A99" s="79"/>
      <c r="B99" s="79"/>
      <c r="C99" s="84"/>
      <c r="D99" s="90"/>
      <c r="E99" s="94"/>
      <c r="F99" s="94"/>
      <c r="G99" s="60" t="str">
        <f>VLOOKUP(H99,Hoja1!A$1:G$445,2,0)</f>
        <v>Forzadas, Prolongadas</v>
      </c>
      <c r="H99" s="61" t="s">
        <v>40</v>
      </c>
      <c r="I99" s="60" t="str">
        <f>VLOOKUP(H99,Hoja1!A$2:G$445,3,0)</f>
        <v xml:space="preserve">Lesiones osteomusculares, lesiones osteoarticulares
</v>
      </c>
      <c r="J99" s="62" t="s">
        <v>1199</v>
      </c>
      <c r="K99" s="60" t="str">
        <f>VLOOKUP(H99,Hoja1!A$2:G$445,4,0)</f>
        <v>Inspecciones planeadas e inspecciones no planeadas, procedimientos de programas de seguridad y salud en el trabajo</v>
      </c>
      <c r="L99" s="60" t="str">
        <f>VLOOKUP(H99,Hoja1!A$2:G$445,5,0)</f>
        <v>PVE Biomecánico, programa pausas activas, exámenes periódicos, recomendaciones, control de posturas</v>
      </c>
      <c r="M99" s="62">
        <v>2</v>
      </c>
      <c r="N99" s="63">
        <v>2</v>
      </c>
      <c r="O99" s="63">
        <v>25</v>
      </c>
      <c r="P99" s="63">
        <f t="shared" si="16"/>
        <v>4</v>
      </c>
      <c r="Q99" s="63">
        <f t="shared" si="17"/>
        <v>100</v>
      </c>
      <c r="R99" s="61" t="str">
        <f t="shared" si="18"/>
        <v>B-4</v>
      </c>
      <c r="S99" s="64" t="str">
        <f t="shared" si="19"/>
        <v>III</v>
      </c>
      <c r="T99" s="64" t="str">
        <f t="shared" si="20"/>
        <v>Mejorable</v>
      </c>
      <c r="U99" s="98"/>
      <c r="V99" s="60" t="str">
        <f>VLOOKUP(H99,Hoja1!A$2:G$445,6,0)</f>
        <v>Enfermedades Osteomusculares</v>
      </c>
      <c r="W99" s="65"/>
      <c r="X99" s="65"/>
      <c r="Y99" s="65"/>
      <c r="Z99" s="66"/>
      <c r="AA99" s="66" t="str">
        <f>VLOOKUP(H99,Hoja1!A$2:G$445,7,0)</f>
        <v>Prevención en lesiones osteomusculares, líderes de pausas activas</v>
      </c>
      <c r="AB99" s="82" t="s">
        <v>1209</v>
      </c>
      <c r="AC99" s="84"/>
      <c r="AD99" s="14"/>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5"/>
    </row>
    <row r="100" spans="1:150" s="13" customFormat="1" ht="51">
      <c r="A100" s="79"/>
      <c r="B100" s="79"/>
      <c r="C100" s="84"/>
      <c r="D100" s="90"/>
      <c r="E100" s="94"/>
      <c r="F100" s="94"/>
      <c r="G100" s="60" t="str">
        <f>VLOOKUP(H100,Hoja1!A$1:G$445,2,0)</f>
        <v>Carga de un peso mayor al recomendado</v>
      </c>
      <c r="H100" s="61" t="s">
        <v>486</v>
      </c>
      <c r="I100" s="60" t="str">
        <f>VLOOKUP(H100,Hoja1!A$2:G$445,3,0)</f>
        <v>Lesiones osteomusculares, lesiones osteoarticulares</v>
      </c>
      <c r="J100" s="62" t="s">
        <v>1199</v>
      </c>
      <c r="K100" s="60" t="str">
        <f>VLOOKUP(H100,Hoja1!A$2:G$445,4,0)</f>
        <v>Inspecciones planeadas e inspecciones no planeadas, procedimientos de programas de seguridad y salud en el trabajo</v>
      </c>
      <c r="L100" s="60" t="str">
        <f>VLOOKUP(H100,Hoja1!A$2:G$445,5,0)</f>
        <v>PVE Biomecánico, programa pausas activas, exámenes periódicos, recomendaciones, control de posturas</v>
      </c>
      <c r="M100" s="62">
        <v>2</v>
      </c>
      <c r="N100" s="63">
        <v>2</v>
      </c>
      <c r="O100" s="63">
        <v>25</v>
      </c>
      <c r="P100" s="63">
        <f t="shared" si="16"/>
        <v>4</v>
      </c>
      <c r="Q100" s="63">
        <f t="shared" si="17"/>
        <v>100</v>
      </c>
      <c r="R100" s="61" t="str">
        <f t="shared" si="18"/>
        <v>B-4</v>
      </c>
      <c r="S100" s="64" t="str">
        <f t="shared" si="19"/>
        <v>III</v>
      </c>
      <c r="T100" s="64" t="str">
        <f t="shared" si="20"/>
        <v>Mejorable</v>
      </c>
      <c r="U100" s="98"/>
      <c r="V100" s="60" t="str">
        <f>VLOOKUP(H100,Hoja1!A$2:G$445,6,0)</f>
        <v>Enfermedades del sistema osteomuscular</v>
      </c>
      <c r="W100" s="65"/>
      <c r="X100" s="65"/>
      <c r="Y100" s="65"/>
      <c r="Z100" s="66"/>
      <c r="AA100" s="66" t="str">
        <f>VLOOKUP(H100,Hoja1!A$2:G$445,7,0)</f>
        <v>Prevención en lesiones osteomusculares, Líderes en pausas activas</v>
      </c>
      <c r="AB100" s="82"/>
      <c r="AC100" s="84"/>
      <c r="AD100" s="14"/>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5"/>
    </row>
    <row r="101" spans="1:150" s="13" customFormat="1" ht="69" customHeight="1">
      <c r="A101" s="79"/>
      <c r="B101" s="79"/>
      <c r="C101" s="84"/>
      <c r="D101" s="90"/>
      <c r="E101" s="94"/>
      <c r="F101" s="94"/>
      <c r="G101" s="60" t="str">
        <f>VLOOKUP(H101,Hoja1!A$1:G$445,2,0)</f>
        <v>Atropellamiento, Envestir</v>
      </c>
      <c r="H101" s="61" t="s">
        <v>1187</v>
      </c>
      <c r="I101" s="60" t="str">
        <f>VLOOKUP(H101,Hoja1!A$2:G$445,3,0)</f>
        <v>Lesiones, pérdidas materiales, muerte</v>
      </c>
      <c r="J101" s="62" t="s">
        <v>1199</v>
      </c>
      <c r="K101" s="60" t="str">
        <f>VLOOKUP(H101,Hoja1!A$2:G$445,4,0)</f>
        <v>Inspecciones planeadas e inspecciones no planeadas, procedimientos de programas de seguridad y salud en el trabajo</v>
      </c>
      <c r="L101" s="60" t="str">
        <f>VLOOKUP(H101,Hoja1!A$2:G$445,5,0)</f>
        <v>Programa de seguridad vial, señalización</v>
      </c>
      <c r="M101" s="62">
        <v>2</v>
      </c>
      <c r="N101" s="63">
        <v>2</v>
      </c>
      <c r="O101" s="63">
        <v>60</v>
      </c>
      <c r="P101" s="63">
        <f t="shared" si="16"/>
        <v>4</v>
      </c>
      <c r="Q101" s="63">
        <f t="shared" si="17"/>
        <v>240</v>
      </c>
      <c r="R101" s="61" t="str">
        <f t="shared" si="18"/>
        <v>B-4</v>
      </c>
      <c r="S101" s="64" t="str">
        <f t="shared" si="19"/>
        <v>II</v>
      </c>
      <c r="T101" s="64" t="str">
        <f t="shared" si="20"/>
        <v>No Aceptable o Aceptable Con Control Especifico</v>
      </c>
      <c r="U101" s="98"/>
      <c r="V101" s="60" t="str">
        <f>VLOOKUP(H101,Hoja1!A$2:G$445,6,0)</f>
        <v>Muerte</v>
      </c>
      <c r="W101" s="65"/>
      <c r="X101" s="65"/>
      <c r="Y101" s="65"/>
      <c r="Z101" s="66"/>
      <c r="AA101" s="66" t="str">
        <f>VLOOKUP(H101,Hoja1!A$2:G$445,7,0)</f>
        <v>Seguridad vial y manejo defensivo, aseguramiento de áreas de trabajo</v>
      </c>
      <c r="AB101" s="65" t="s">
        <v>1210</v>
      </c>
      <c r="AC101" s="84"/>
      <c r="AD101" s="14"/>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5"/>
    </row>
    <row r="102" spans="1:150" s="13" customFormat="1" ht="40.5">
      <c r="A102" s="79"/>
      <c r="B102" s="79"/>
      <c r="C102" s="84"/>
      <c r="D102" s="90"/>
      <c r="E102" s="94"/>
      <c r="F102" s="94"/>
      <c r="G102" s="60" t="str">
        <f>VLOOKUP(H102,Hoja1!A$1:G$445,2,0)</f>
        <v>Superficies de trabajo irregulares o deslizantes</v>
      </c>
      <c r="H102" s="61" t="s">
        <v>597</v>
      </c>
      <c r="I102" s="60" t="str">
        <f>VLOOKUP(H102,Hoja1!A$2:G$445,3,0)</f>
        <v>Caidas del mismo nivel, fracturas, golpe con objetos, caídas de objetos, obstrucción de rutas de evacuación</v>
      </c>
      <c r="J102" s="62" t="s">
        <v>1199</v>
      </c>
      <c r="K102" s="60" t="str">
        <f>VLOOKUP(H102,Hoja1!A$2:G$445,4,0)</f>
        <v>N/A</v>
      </c>
      <c r="L102" s="60" t="str">
        <f>VLOOKUP(H102,Hoja1!A$2:G$445,5,0)</f>
        <v>N/A</v>
      </c>
      <c r="M102" s="62">
        <v>6</v>
      </c>
      <c r="N102" s="63">
        <v>2</v>
      </c>
      <c r="O102" s="63">
        <v>25</v>
      </c>
      <c r="P102" s="63">
        <f t="shared" si="16"/>
        <v>12</v>
      </c>
      <c r="Q102" s="63">
        <f t="shared" si="17"/>
        <v>300</v>
      </c>
      <c r="R102" s="61" t="str">
        <f t="shared" si="18"/>
        <v>A-12</v>
      </c>
      <c r="S102" s="64" t="str">
        <f t="shared" si="19"/>
        <v>II</v>
      </c>
      <c r="T102" s="64" t="str">
        <f t="shared" si="20"/>
        <v>No Aceptable o Aceptable Con Control Especifico</v>
      </c>
      <c r="U102" s="98"/>
      <c r="V102" s="60" t="str">
        <f>VLOOKUP(H102,Hoja1!A$2:G$445,6,0)</f>
        <v>Caídas de distinto nivel</v>
      </c>
      <c r="W102" s="65"/>
      <c r="X102" s="65"/>
      <c r="Y102" s="65"/>
      <c r="Z102" s="66" t="s">
        <v>1215</v>
      </c>
      <c r="AA102" s="66" t="str">
        <f>VLOOKUP(H102,Hoja1!A$2:G$445,7,0)</f>
        <v>Pautas Básicas en orden y aseo en el lugar de trabajo, actos y condiciones inseguras</v>
      </c>
      <c r="AB102" s="65" t="s">
        <v>32</v>
      </c>
      <c r="AC102" s="84"/>
      <c r="AD102" s="14"/>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5"/>
    </row>
    <row r="103" spans="1:150" s="13" customFormat="1" ht="59.25" customHeight="1">
      <c r="A103" s="79"/>
      <c r="B103" s="79"/>
      <c r="C103" s="84"/>
      <c r="D103" s="90"/>
      <c r="E103" s="94"/>
      <c r="F103" s="94"/>
      <c r="G103" s="60" t="str">
        <f>VLOOKUP(H103,Hoja1!A$1:G$445,2,0)</f>
        <v>inmersión ( lluvias, crecientes de rios y quebradas, caidas desde tarabitas, puentes y medios de trasnporte)</v>
      </c>
      <c r="H103" s="61" t="s">
        <v>1188</v>
      </c>
      <c r="I103" s="60" t="str">
        <f>VLOOKUP(H103,Hoja1!A$2:G$445,3,0)</f>
        <v>contusiones, laseraciones, afectaciones del sistema respiratorio</v>
      </c>
      <c r="J103" s="62" t="s">
        <v>1199</v>
      </c>
      <c r="K103" s="60" t="str">
        <f>VLOOKUP(H103,Hoja1!A$2:G$445,4,0)</f>
        <v>Inspecciones planeadas e inspecciones no planeadas, procedimientos de programas de seguridad y salud en el trabajo</v>
      </c>
      <c r="L103" s="60" t="str">
        <f>VLOOKUP(H103,Hoja1!A$2:G$445,5,0)</f>
        <v>E.P.P.</v>
      </c>
      <c r="M103" s="62">
        <v>2</v>
      </c>
      <c r="N103" s="63">
        <v>1</v>
      </c>
      <c r="O103" s="63">
        <v>100</v>
      </c>
      <c r="P103" s="63">
        <f aca="true" t="shared" si="21" ref="P103">M103*N103</f>
        <v>2</v>
      </c>
      <c r="Q103" s="63">
        <f aca="true" t="shared" si="22" ref="Q103">O103*P103</f>
        <v>200</v>
      </c>
      <c r="R103" s="61" t="str">
        <f aca="true" t="shared" si="23" ref="R103">IF(P103=40,"MA-40",IF(P103=30,"MA-30",IF(P103=20,"A-20",IF(P103=10,"A-10",IF(P103=24,"MA-24",IF(P103=18,"A-18",IF(P103=12,"A-12",IF(P103=6,"M-6",IF(P103=8,"M-8",IF(P103=6,"M-6",IF(P103=4,"B-4",IF(P103=2,"B-2",))))))))))))</f>
        <v>B-2</v>
      </c>
      <c r="S103" s="35" t="str">
        <f aca="true" t="shared" si="24" ref="S103">IF(Q103&lt;=20,"IV",IF(Q103&lt;=120,"III",IF(Q103&lt;=500,"II",IF(Q103&lt;=4000,"I"))))</f>
        <v>II</v>
      </c>
      <c r="T103" s="35" t="str">
        <f aca="true" t="shared" si="25" ref="T103">IF(S103=0,"",IF(S103="IV","Aceptable",IF(S103="III","Mejorable",IF(S103="II","No Aceptable o Aceptable Con Control Especifico",IF(S103="I","No Aceptable","")))))</f>
        <v>No Aceptable o Aceptable Con Control Especifico</v>
      </c>
      <c r="U103" s="98"/>
      <c r="V103" s="60" t="str">
        <f>VLOOKUP(H103,Hoja1!A$2:G$445,6,0)</f>
        <v>muerte</v>
      </c>
      <c r="W103" s="65"/>
      <c r="X103" s="65"/>
      <c r="Y103" s="65"/>
      <c r="Z103" s="66"/>
      <c r="AA103" s="66" t="str">
        <f>VLOOKUP(H103,Hoja1!A$2:G$445,7,0)</f>
        <v>capacitación en salvamento acuatico y primer respondiente</v>
      </c>
      <c r="AB103" s="65" t="s">
        <v>1212</v>
      </c>
      <c r="AC103" s="84"/>
      <c r="AD103" s="14"/>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5"/>
    </row>
    <row r="104" spans="1:150" s="13" customFormat="1" ht="63.75">
      <c r="A104" s="79"/>
      <c r="B104" s="79"/>
      <c r="C104" s="84"/>
      <c r="D104" s="90"/>
      <c r="E104" s="94"/>
      <c r="F104" s="94"/>
      <c r="G104" s="60" t="str">
        <f>VLOOKUP(H104,Hoja1!A$1:G$445,2,0)</f>
        <v>Herramientas Manuales</v>
      </c>
      <c r="H104" s="61" t="s">
        <v>606</v>
      </c>
      <c r="I104" s="60" t="str">
        <f>VLOOKUP(H104,Hoja1!A$2:G$445,3,0)</f>
        <v>Quemaduras, contusiones y lesiones</v>
      </c>
      <c r="J104" s="62" t="s">
        <v>1199</v>
      </c>
      <c r="K104" s="60" t="str">
        <f>VLOOKUP(H104,Hoja1!A$2:G$445,4,0)</f>
        <v>Inspecciones planeadas e inspecciones no planeadas, procedimientos de programas de seguridad y salud en el trabajo</v>
      </c>
      <c r="L104" s="60" t="str">
        <f>VLOOKUP(H104,Hoja1!A$2:G$445,5,0)</f>
        <v>E.P.P.</v>
      </c>
      <c r="M104" s="62">
        <v>2</v>
      </c>
      <c r="N104" s="63">
        <v>3</v>
      </c>
      <c r="O104" s="63">
        <v>25</v>
      </c>
      <c r="P104" s="63">
        <f t="shared" si="16"/>
        <v>6</v>
      </c>
      <c r="Q104" s="63">
        <f t="shared" si="17"/>
        <v>150</v>
      </c>
      <c r="R104" s="61" t="str">
        <f t="shared" si="18"/>
        <v>M-6</v>
      </c>
      <c r="S104" s="64" t="str">
        <f t="shared" si="19"/>
        <v>II</v>
      </c>
      <c r="T104" s="64" t="str">
        <f t="shared" si="20"/>
        <v>No Aceptable o Aceptable Con Control Especifico</v>
      </c>
      <c r="U104" s="98"/>
      <c r="V104" s="60" t="str">
        <f>VLOOKUP(H104,Hoja1!A$2:G$445,6,0)</f>
        <v>Amputación</v>
      </c>
      <c r="W104" s="65"/>
      <c r="X104" s="65"/>
      <c r="Y104" s="65"/>
      <c r="Z104" s="66"/>
      <c r="AA104" s="66" t="str">
        <f>VLOOKUP(H104,Hoja1!A$2:G$445,7,0)</f>
        <v xml:space="preserve">
Uso y manejo adecuado de E.P.P., uso y manejo adecuado de herramientas manuales y/o máqinas y equipos</v>
      </c>
      <c r="AB104" s="65" t="s">
        <v>32</v>
      </c>
      <c r="AC104" s="84"/>
      <c r="AD104" s="14"/>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5"/>
    </row>
    <row r="105" spans="1:150" s="13" customFormat="1" ht="83.25" customHeight="1">
      <c r="A105" s="79"/>
      <c r="B105" s="79"/>
      <c r="C105" s="84"/>
      <c r="D105" s="90"/>
      <c r="E105" s="94"/>
      <c r="F105" s="94"/>
      <c r="G105" s="60" t="str">
        <f>VLOOKUP(H105,Hoja1!A$1:G$445,2,0)</f>
        <v>Atraco, golpiza, atentados y secuestrados</v>
      </c>
      <c r="H105" s="61" t="s">
        <v>57</v>
      </c>
      <c r="I105" s="60" t="str">
        <f>VLOOKUP(H105,Hoja1!A$2:G$445,3,0)</f>
        <v>Estrés, golpes, Secuestros</v>
      </c>
      <c r="J105" s="62" t="s">
        <v>1199</v>
      </c>
      <c r="K105" s="60" t="str">
        <f>VLOOKUP(H105,Hoja1!A$2:G$445,4,0)</f>
        <v>Inspecciones planeadas e inspecciones no planeadas, procedimientos de programas de seguridad y salud en el trabajo</v>
      </c>
      <c r="L105" s="60" t="str">
        <f>VLOOKUP(H105,Hoja1!A$2:G$445,5,0)</f>
        <v xml:space="preserve">Uniformes Corporativos, Caquetas corporativas, Carnetización
</v>
      </c>
      <c r="M105" s="62">
        <v>2</v>
      </c>
      <c r="N105" s="63">
        <v>3</v>
      </c>
      <c r="O105" s="63">
        <v>60</v>
      </c>
      <c r="P105" s="63">
        <f t="shared" si="16"/>
        <v>6</v>
      </c>
      <c r="Q105" s="63">
        <f t="shared" si="17"/>
        <v>360</v>
      </c>
      <c r="R105" s="61" t="str">
        <f t="shared" si="18"/>
        <v>M-6</v>
      </c>
      <c r="S105" s="64" t="str">
        <f t="shared" si="19"/>
        <v>II</v>
      </c>
      <c r="T105" s="64" t="str">
        <f t="shared" si="20"/>
        <v>No Aceptable o Aceptable Con Control Especifico</v>
      </c>
      <c r="U105" s="98"/>
      <c r="V105" s="60" t="str">
        <f>VLOOKUP(H105,Hoja1!A$2:G$445,6,0)</f>
        <v>Secuestros</v>
      </c>
      <c r="W105" s="65"/>
      <c r="X105" s="65"/>
      <c r="Y105" s="65"/>
      <c r="Z105" s="66"/>
      <c r="AA105" s="66" t="str">
        <f>VLOOKUP(H105,Hoja1!A$2:G$445,7,0)</f>
        <v>N/A</v>
      </c>
      <c r="AB105" s="65" t="s">
        <v>1214</v>
      </c>
      <c r="AC105" s="84"/>
      <c r="AD105" s="14"/>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5"/>
    </row>
    <row r="106" spans="1:150" s="13" customFormat="1" ht="89.25">
      <c r="A106" s="79"/>
      <c r="B106" s="79"/>
      <c r="C106" s="85"/>
      <c r="D106" s="91"/>
      <c r="E106" s="95"/>
      <c r="F106" s="95"/>
      <c r="G106" s="60" t="str">
        <f>VLOOKUP(H106,Hoja1!A$1:G$445,2,0)</f>
        <v>MANTENIMIENTO DE PUENTE GRUAS, LIMPIEZA DE CANALES, MANTENIMIENTO DE INSTALACIONES LOCATIVAS, MANTENIMIENTO Y REPARACIÓN DE POZOS</v>
      </c>
      <c r="H106" s="61" t="s">
        <v>624</v>
      </c>
      <c r="I106" s="60" t="str">
        <f>VLOOKUP(H106,Hoja1!A$2:G$445,3,0)</f>
        <v>LESIONES, FRACTURAS, MUERTE</v>
      </c>
      <c r="J106" s="62" t="s">
        <v>1199</v>
      </c>
      <c r="K106" s="60" t="str">
        <f>VLOOKUP(H106,Hoja1!A$2:G$445,4,0)</f>
        <v>Inspecciones planeadas e inspecciones no planeadas, procedimientos de programas de seguridad y salud en el trabajo</v>
      </c>
      <c r="L106" s="60" t="str">
        <f>VLOOKUP(H106,Hoja1!A$2:G$445,5,0)</f>
        <v>EPP</v>
      </c>
      <c r="M106" s="62">
        <v>2</v>
      </c>
      <c r="N106" s="63">
        <v>2</v>
      </c>
      <c r="O106" s="63">
        <v>100</v>
      </c>
      <c r="P106" s="63">
        <f aca="true" t="shared" si="26" ref="P106">M106*N106</f>
        <v>4</v>
      </c>
      <c r="Q106" s="63">
        <f aca="true" t="shared" si="27" ref="Q106">O106*P106</f>
        <v>400</v>
      </c>
      <c r="R106" s="61" t="str">
        <f aca="true" t="shared" si="28" ref="R106">IF(P106=40,"MA-40",IF(P106=30,"MA-30",IF(P106=20,"A-20",IF(P106=10,"A-10",IF(P106=24,"MA-24",IF(P106=18,"A-18",IF(P106=12,"A-12",IF(P106=6,"M-6",IF(P106=8,"M-8",IF(P106=6,"M-6",IF(P106=4,"B-4",IF(P106=2,"B-2",))))))))))))</f>
        <v>B-4</v>
      </c>
      <c r="S106" s="35" t="str">
        <f aca="true" t="shared" si="29" ref="S106">IF(Q106&lt;=20,"IV",IF(Q106&lt;=120,"III",IF(Q106&lt;=500,"II",IF(Q106&lt;=4000,"I"))))</f>
        <v>II</v>
      </c>
      <c r="T106" s="35" t="str">
        <f aca="true" t="shared" si="30" ref="T106">IF(S106=0,"",IF(S106="IV","Aceptable",IF(S106="III","Mejorable",IF(S106="II","No Aceptable o Aceptable Con Control Especifico",IF(S106="I","No Aceptable","")))))</f>
        <v>No Aceptable o Aceptable Con Control Especifico</v>
      </c>
      <c r="U106" s="99"/>
      <c r="V106" s="60" t="str">
        <f>VLOOKUP(H106,Hoja1!A$2:G$445,6,0)</f>
        <v>MUERTE</v>
      </c>
      <c r="W106" s="65"/>
      <c r="X106" s="65"/>
      <c r="Y106" s="65"/>
      <c r="Z106" s="66"/>
      <c r="AA106" s="66" t="str">
        <f>VLOOKUP(H106,Hoja1!A$2:G$445,7,0)</f>
        <v>CERTIFICACIÓN Y/O ENTRENAMIENTO EN TRABAJO SEGURO EN ALTURAS; DILGENCIAMIENTO DE PERMISO DE TRABAJO; USO Y MANEJO ADECUADO DE E.P.P.; ARME Y DESARME DE ANDAMIOS</v>
      </c>
      <c r="AB106" s="65" t="s">
        <v>32</v>
      </c>
      <c r="AC106" s="85"/>
      <c r="AD106" s="14"/>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5"/>
    </row>
    <row r="107" spans="1:150" s="13" customFormat="1" ht="51.75" thickBot="1">
      <c r="A107" s="79"/>
      <c r="B107" s="79"/>
      <c r="C107" s="86"/>
      <c r="D107" s="92"/>
      <c r="E107" s="96"/>
      <c r="F107" s="96"/>
      <c r="G107" s="67" t="str">
        <f>VLOOKUP(H107,Hoja1!A$1:G$445,2,0)</f>
        <v>SISMOS, INCENDIOS, INUNDACIONES, TERREMOTOS, VENDAVALES, DERRUMBE</v>
      </c>
      <c r="H107" s="68" t="s">
        <v>62</v>
      </c>
      <c r="I107" s="67" t="str">
        <f>VLOOKUP(H107,Hoja1!A$2:G$445,3,0)</f>
        <v>SISMOS, INCENDIOS, INUNDACIONES, TERREMOTOS, VENDAVALES</v>
      </c>
      <c r="J107" s="69" t="s">
        <v>1199</v>
      </c>
      <c r="K107" s="67" t="str">
        <f>VLOOKUP(H107,Hoja1!A$2:G$445,4,0)</f>
        <v>Inspecciones planeadas e inspecciones no planeadas, procedimientos de programas de seguridad y salud en el trabajo</v>
      </c>
      <c r="L107" s="67" t="str">
        <f>VLOOKUP(H107,Hoja1!A$2:G$445,5,0)</f>
        <v>BRIGADAS DE EMERGENCIAS</v>
      </c>
      <c r="M107" s="69">
        <v>2</v>
      </c>
      <c r="N107" s="70">
        <v>1</v>
      </c>
      <c r="O107" s="70">
        <v>100</v>
      </c>
      <c r="P107" s="70">
        <f t="shared" si="16"/>
        <v>2</v>
      </c>
      <c r="Q107" s="70">
        <f t="shared" si="17"/>
        <v>200</v>
      </c>
      <c r="R107" s="68" t="str">
        <f t="shared" si="18"/>
        <v>B-2</v>
      </c>
      <c r="S107" s="71" t="str">
        <f t="shared" si="19"/>
        <v>II</v>
      </c>
      <c r="T107" s="71" t="str">
        <f t="shared" si="20"/>
        <v>No Aceptable o Aceptable Con Control Especifico</v>
      </c>
      <c r="U107" s="100"/>
      <c r="V107" s="67" t="str">
        <f>VLOOKUP(H107,Hoja1!A$2:G$445,6,0)</f>
        <v>MUERTE</v>
      </c>
      <c r="W107" s="72"/>
      <c r="X107" s="72"/>
      <c r="Y107" s="72"/>
      <c r="Z107" s="77"/>
      <c r="AA107" s="73" t="str">
        <f>VLOOKUP(H107,Hoja1!A$2:G$445,7,0)</f>
        <v>ENTRENAMIENTO DE LA BRIGADA; DIVULGACIÓN DE PLAN DE EMERGENCIA</v>
      </c>
      <c r="AB107" s="72"/>
      <c r="AC107" s="86"/>
      <c r="AD107" s="14"/>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5"/>
    </row>
    <row r="108" spans="1:150" s="13" customFormat="1" ht="38.25">
      <c r="A108" s="79"/>
      <c r="B108" s="79"/>
      <c r="C108" s="101" t="str">
        <f>VLOOKUP(E108,Hoja2!A$2:C$82,2,0)</f>
        <v>Ejecutar la operación y control del proceso de la planta de tratamiento, realizar la toma de datos de la instrumentación y operación de los embalses y demás túneles, con el fin de asegurar que se cumpla con la calidad, cantidad, continuidad y oportunidad del agua tratada.</v>
      </c>
      <c r="D108" s="105" t="str">
        <f>VLOOKUP(E108,Hoja2!A$2:C$82,3,0)</f>
        <v>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v>
      </c>
      <c r="E108" s="109" t="s">
        <v>1067</v>
      </c>
      <c r="F108" s="109" t="s">
        <v>1196</v>
      </c>
      <c r="G108" s="47" t="str">
        <f>VLOOKUP(H108,Hoja1!A$1:G$445,2,0)</f>
        <v>Modeduras</v>
      </c>
      <c r="H108" s="32" t="s">
        <v>79</v>
      </c>
      <c r="I108" s="47" t="str">
        <f>VLOOKUP(H108,Hoja1!A$2:G$445,3,0)</f>
        <v>Lesiones, tejidos, muerte, enfermedades infectocontagiosas</v>
      </c>
      <c r="J108" s="48" t="s">
        <v>1199</v>
      </c>
      <c r="K108" s="47" t="str">
        <f>VLOOKUP(H108,Hoja1!A$2:G$445,4,0)</f>
        <v>N/A</v>
      </c>
      <c r="L108" s="47" t="str">
        <f>VLOOKUP(H108,Hoja1!A$2:G$445,5,0)</f>
        <v>N/A</v>
      </c>
      <c r="M108" s="48">
        <v>2</v>
      </c>
      <c r="N108" s="49">
        <v>2</v>
      </c>
      <c r="O108" s="49">
        <v>25</v>
      </c>
      <c r="P108" s="49">
        <f t="shared" si="16"/>
        <v>4</v>
      </c>
      <c r="Q108" s="49">
        <f t="shared" si="17"/>
        <v>100</v>
      </c>
      <c r="R108" s="32" t="str">
        <f t="shared" si="18"/>
        <v>B-4</v>
      </c>
      <c r="S108" s="74" t="str">
        <f t="shared" si="19"/>
        <v>III</v>
      </c>
      <c r="T108" s="74" t="str">
        <f t="shared" si="20"/>
        <v>Mejorable</v>
      </c>
      <c r="U108" s="113">
        <v>6</v>
      </c>
      <c r="V108" s="47" t="str">
        <f>VLOOKUP(H108,Hoja1!A$2:G$445,6,0)</f>
        <v>Posibles enfermedades</v>
      </c>
      <c r="W108" s="50"/>
      <c r="X108" s="50"/>
      <c r="Y108" s="50"/>
      <c r="Z108" s="51"/>
      <c r="AA108" s="51" t="str">
        <f>VLOOKUP(H108,Hoja1!A$2:G$445,7,0)</f>
        <v xml:space="preserve">Riesgo Biológico, Autocuidado y/o Uso y manejo adecuado de E.P.P.
</v>
      </c>
      <c r="AB108" s="117" t="s">
        <v>1201</v>
      </c>
      <c r="AC108" s="101" t="s">
        <v>1200</v>
      </c>
      <c r="AD108" s="14"/>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5"/>
    </row>
    <row r="109" spans="1:150" s="13" customFormat="1" ht="38.25">
      <c r="A109" s="79"/>
      <c r="B109" s="79"/>
      <c r="C109" s="102"/>
      <c r="D109" s="106"/>
      <c r="E109" s="110"/>
      <c r="F109" s="110"/>
      <c r="G109" s="18" t="str">
        <f>VLOOKUP(H109,Hoja1!A$1:G$445,2,0)</f>
        <v>Parásitos</v>
      </c>
      <c r="H109" s="33" t="s">
        <v>105</v>
      </c>
      <c r="I109" s="18" t="str">
        <f>VLOOKUP(H109,Hoja1!A$2:G$445,3,0)</f>
        <v>Lesiones, infecciones parasitarias</v>
      </c>
      <c r="J109" s="19" t="s">
        <v>1199</v>
      </c>
      <c r="K109" s="18" t="str">
        <f>VLOOKUP(H109,Hoja1!A$2:G$445,4,0)</f>
        <v>N/A</v>
      </c>
      <c r="L109" s="18" t="str">
        <f>VLOOKUP(H109,Hoja1!A$2:G$445,5,0)</f>
        <v>N/A</v>
      </c>
      <c r="M109" s="19">
        <v>2</v>
      </c>
      <c r="N109" s="20">
        <v>2</v>
      </c>
      <c r="O109" s="20">
        <v>25</v>
      </c>
      <c r="P109" s="20">
        <f t="shared" si="16"/>
        <v>4</v>
      </c>
      <c r="Q109" s="20">
        <f t="shared" si="17"/>
        <v>100</v>
      </c>
      <c r="R109" s="33" t="str">
        <f t="shared" si="18"/>
        <v>B-4</v>
      </c>
      <c r="S109" s="75" t="str">
        <f t="shared" si="19"/>
        <v>III</v>
      </c>
      <c r="T109" s="75" t="str">
        <f t="shared" si="20"/>
        <v>Mejorable</v>
      </c>
      <c r="U109" s="114"/>
      <c r="V109" s="18" t="str">
        <f>VLOOKUP(H109,Hoja1!A$2:G$445,6,0)</f>
        <v>Enfermedades Parasitarias</v>
      </c>
      <c r="W109" s="21"/>
      <c r="X109" s="21"/>
      <c r="Y109" s="21"/>
      <c r="Z109" s="17"/>
      <c r="AA109" s="17" t="str">
        <f>VLOOKUP(H109,Hoja1!A$2:G$445,7,0)</f>
        <v xml:space="preserve">Riesgo Biológico, Autocuidado y/o Uso y manejo adecuado de E.P.P.
</v>
      </c>
      <c r="AB109" s="118"/>
      <c r="AC109" s="102"/>
      <c r="AD109" s="14"/>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5"/>
    </row>
    <row r="110" spans="1:150" s="13" customFormat="1" ht="51">
      <c r="A110" s="79"/>
      <c r="B110" s="79"/>
      <c r="C110" s="102"/>
      <c r="D110" s="106"/>
      <c r="E110" s="110"/>
      <c r="F110" s="110"/>
      <c r="G110" s="18" t="str">
        <f>VLOOKUP(H110,Hoja1!A$1:G$445,2,0)</f>
        <v>Bacteria</v>
      </c>
      <c r="H110" s="33" t="s">
        <v>108</v>
      </c>
      <c r="I110" s="18" t="str">
        <f>VLOOKUP(H110,Hoja1!A$2:G$445,3,0)</f>
        <v>Infecciones producidas por Bacterianas</v>
      </c>
      <c r="J110" s="19" t="s">
        <v>1199</v>
      </c>
      <c r="K110" s="18" t="str">
        <f>VLOOKUP(H110,Hoja1!A$2:G$445,4,0)</f>
        <v>Inspecciones planeadas e inspecciones no planeadas, procedimientos de programas de seguridad y salud en el trabajo</v>
      </c>
      <c r="L110" s="18" t="str">
        <f>VLOOKUP(H110,Hoja1!A$2:G$445,5,0)</f>
        <v>Programa de vacunación, bota pantalon, overol, guantes, tapabocas, mascarillas con filtos</v>
      </c>
      <c r="M110" s="19">
        <v>2</v>
      </c>
      <c r="N110" s="20">
        <v>2</v>
      </c>
      <c r="O110" s="20">
        <v>25</v>
      </c>
      <c r="P110" s="20">
        <f t="shared" si="16"/>
        <v>4</v>
      </c>
      <c r="Q110" s="20">
        <f t="shared" si="17"/>
        <v>100</v>
      </c>
      <c r="R110" s="33" t="str">
        <f t="shared" si="18"/>
        <v>B-4</v>
      </c>
      <c r="S110" s="75" t="str">
        <f t="shared" si="19"/>
        <v>III</v>
      </c>
      <c r="T110" s="75" t="str">
        <f t="shared" si="20"/>
        <v>Mejorable</v>
      </c>
      <c r="U110" s="114"/>
      <c r="V110" s="18" t="str">
        <f>VLOOKUP(H110,Hoja1!A$2:G$445,6,0)</f>
        <v xml:space="preserve">Enfermedades Infectocontagiosas
</v>
      </c>
      <c r="W110" s="21"/>
      <c r="X110" s="21"/>
      <c r="Y110" s="21"/>
      <c r="Z110" s="17"/>
      <c r="AA110" s="17" t="str">
        <f>VLOOKUP(H110,Hoja1!A$2:G$445,7,0)</f>
        <v xml:space="preserve">Riesgo Biológico, Autocuidado y/o Uso y manejo adecuado de E.P.P.
</v>
      </c>
      <c r="AB110" s="118"/>
      <c r="AC110" s="102"/>
      <c r="AD110" s="14"/>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5"/>
    </row>
    <row r="111" spans="1:150" s="13" customFormat="1" ht="51">
      <c r="A111" s="79"/>
      <c r="B111" s="79"/>
      <c r="C111" s="102"/>
      <c r="D111" s="106"/>
      <c r="E111" s="110"/>
      <c r="F111" s="110"/>
      <c r="G111" s="18" t="str">
        <f>VLOOKUP(H111,Hoja1!A$1:G$445,2,0)</f>
        <v>Hongos</v>
      </c>
      <c r="H111" s="33" t="s">
        <v>117</v>
      </c>
      <c r="I111" s="18" t="str">
        <f>VLOOKUP(H111,Hoja1!A$2:G$445,3,0)</f>
        <v>Micosis</v>
      </c>
      <c r="J111" s="19" t="s">
        <v>1199</v>
      </c>
      <c r="K111" s="18" t="str">
        <f>VLOOKUP(H111,Hoja1!A$2:G$445,4,0)</f>
        <v>Inspecciones planeadas e inspecciones no planeadas, procedimientos de programas de seguridad y salud en el trabajo</v>
      </c>
      <c r="L111" s="18" t="str">
        <f>VLOOKUP(H111,Hoja1!A$2:G$445,5,0)</f>
        <v>Programa de vacunación, éxamenes periódicos</v>
      </c>
      <c r="M111" s="19">
        <v>2</v>
      </c>
      <c r="N111" s="20">
        <v>2</v>
      </c>
      <c r="O111" s="20">
        <v>25</v>
      </c>
      <c r="P111" s="20">
        <f t="shared" si="16"/>
        <v>4</v>
      </c>
      <c r="Q111" s="20">
        <f t="shared" si="17"/>
        <v>100</v>
      </c>
      <c r="R111" s="33" t="str">
        <f t="shared" si="18"/>
        <v>B-4</v>
      </c>
      <c r="S111" s="75" t="str">
        <f t="shared" si="19"/>
        <v>III</v>
      </c>
      <c r="T111" s="75" t="str">
        <f t="shared" si="20"/>
        <v>Mejorable</v>
      </c>
      <c r="U111" s="114"/>
      <c r="V111" s="18" t="str">
        <f>VLOOKUP(H111,Hoja1!A$2:G$445,6,0)</f>
        <v>Micosis</v>
      </c>
      <c r="W111" s="21"/>
      <c r="X111" s="21"/>
      <c r="Y111" s="21"/>
      <c r="Z111" s="17"/>
      <c r="AA111" s="17" t="str">
        <f>VLOOKUP(H111,Hoja1!A$2:G$445,7,0)</f>
        <v xml:space="preserve">Riesgo Biológico, Autocuidado y/o Uso y manejo adecuado de E.P.P.
</v>
      </c>
      <c r="AB111" s="118"/>
      <c r="AC111" s="102"/>
      <c r="AD111" s="14"/>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5"/>
    </row>
    <row r="112" spans="1:150" s="13" customFormat="1" ht="59.25" customHeight="1">
      <c r="A112" s="79"/>
      <c r="B112" s="79"/>
      <c r="C112" s="102"/>
      <c r="D112" s="106"/>
      <c r="E112" s="110"/>
      <c r="F112" s="110"/>
      <c r="G112" s="18" t="str">
        <f>VLOOKUP(H112,Hoja1!A$1:G$445,2,0)</f>
        <v>AUSENCIA O EXCESO DE LUZ EN UN AMBIENTE</v>
      </c>
      <c r="H112" s="33" t="s">
        <v>155</v>
      </c>
      <c r="I112" s="18" t="str">
        <f>VLOOKUP(H112,Hoja1!A$2:G$445,3,0)</f>
        <v>DISMINUCIÓN AGUDEZA VISUAL, CANSANCIO VISUAL</v>
      </c>
      <c r="J112" s="19" t="s">
        <v>1199</v>
      </c>
      <c r="K112" s="18" t="str">
        <f>VLOOKUP(H112,Hoja1!A$2:G$445,4,0)</f>
        <v>Inspecciones planeadas e inspecciones no planeadas, procedimientos de programas de seguridad y salud en el trabajo</v>
      </c>
      <c r="L112" s="18" t="str">
        <f>VLOOKUP(H112,Hoja1!A$2:G$445,5,0)</f>
        <v>N/A</v>
      </c>
      <c r="M112" s="19">
        <v>2</v>
      </c>
      <c r="N112" s="20">
        <v>2</v>
      </c>
      <c r="O112" s="20">
        <v>25</v>
      </c>
      <c r="P112" s="20">
        <f t="shared" si="16"/>
        <v>4</v>
      </c>
      <c r="Q112" s="20">
        <f t="shared" si="17"/>
        <v>100</v>
      </c>
      <c r="R112" s="33" t="str">
        <f t="shared" si="18"/>
        <v>B-4</v>
      </c>
      <c r="S112" s="75" t="str">
        <f t="shared" si="19"/>
        <v>III</v>
      </c>
      <c r="T112" s="75" t="str">
        <f t="shared" si="20"/>
        <v>Mejorable</v>
      </c>
      <c r="U112" s="114"/>
      <c r="V112" s="18" t="str">
        <f>VLOOKUP(H112,Hoja1!A$2:G$445,6,0)</f>
        <v>DISMINUCIÓN AGUDEZA VISUAL</v>
      </c>
      <c r="W112" s="21"/>
      <c r="X112" s="21"/>
      <c r="Y112" s="21"/>
      <c r="Z112" s="17"/>
      <c r="AA112" s="17" t="str">
        <f>VLOOKUP(H112,Hoja1!A$2:G$445,7,0)</f>
        <v>N/A</v>
      </c>
      <c r="AB112" s="21" t="s">
        <v>1203</v>
      </c>
      <c r="AC112" s="102"/>
      <c r="AD112" s="14"/>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5"/>
    </row>
    <row r="113" spans="1:150" s="13" customFormat="1" ht="73.5" customHeight="1">
      <c r="A113" s="79"/>
      <c r="B113" s="79"/>
      <c r="C113" s="102"/>
      <c r="D113" s="106"/>
      <c r="E113" s="110"/>
      <c r="F113" s="110"/>
      <c r="G113" s="18" t="str">
        <f>VLOOKUP(H113,Hoja1!A$1:G$445,2,0)</f>
        <v>INFRAROJA, ULTRAVIOLETA, VISIBLE, RADIOFRECUENCIA, MICROONDAS, LASER</v>
      </c>
      <c r="H113" s="33" t="s">
        <v>67</v>
      </c>
      <c r="I113" s="18" t="str">
        <f>VLOOKUP(H113,Hoja1!A$2:G$445,3,0)</f>
        <v>CÁNCER, LESIONES DÉRMICAS Y OCULARES</v>
      </c>
      <c r="J113" s="19" t="s">
        <v>1199</v>
      </c>
      <c r="K113" s="18" t="str">
        <f>VLOOKUP(H113,Hoja1!A$2:G$445,4,0)</f>
        <v>Inspecciones planeadas e inspecciones no planeadas, procedimientos de programas de seguridad y salud en el trabajo</v>
      </c>
      <c r="L113" s="18" t="str">
        <f>VLOOKUP(H113,Hoja1!A$2:G$445,5,0)</f>
        <v>PROGRAMA BLOQUEADOR SOLAR</v>
      </c>
      <c r="M113" s="19">
        <v>2</v>
      </c>
      <c r="N113" s="20">
        <v>2</v>
      </c>
      <c r="O113" s="20">
        <v>10</v>
      </c>
      <c r="P113" s="20">
        <f t="shared" si="16"/>
        <v>4</v>
      </c>
      <c r="Q113" s="20">
        <f t="shared" si="17"/>
        <v>40</v>
      </c>
      <c r="R113" s="33" t="str">
        <f t="shared" si="18"/>
        <v>B-4</v>
      </c>
      <c r="S113" s="75" t="str">
        <f t="shared" si="19"/>
        <v>III</v>
      </c>
      <c r="T113" s="75" t="str">
        <f t="shared" si="20"/>
        <v>Mejorable</v>
      </c>
      <c r="U113" s="114"/>
      <c r="V113" s="18" t="str">
        <f>VLOOKUP(H113,Hoja1!A$2:G$445,6,0)</f>
        <v>CÁNCER</v>
      </c>
      <c r="W113" s="21"/>
      <c r="X113" s="21"/>
      <c r="Y113" s="21"/>
      <c r="Z113" s="17"/>
      <c r="AA113" s="17" t="str">
        <f>VLOOKUP(H113,Hoja1!A$2:G$445,7,0)</f>
        <v>N/A</v>
      </c>
      <c r="AB113" s="21" t="s">
        <v>1204</v>
      </c>
      <c r="AC113" s="102"/>
      <c r="AD113" s="14"/>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5"/>
    </row>
    <row r="114" spans="1:150" s="13" customFormat="1" ht="51">
      <c r="A114" s="79"/>
      <c r="B114" s="79"/>
      <c r="C114" s="102"/>
      <c r="D114" s="106"/>
      <c r="E114" s="110"/>
      <c r="F114" s="110"/>
      <c r="G114" s="18" t="str">
        <f>VLOOKUP(H114,Hoja1!A$1:G$445,2,0)</f>
        <v>MAQUINARIA O EQUIPO</v>
      </c>
      <c r="H114" s="33" t="s">
        <v>164</v>
      </c>
      <c r="I114" s="18" t="str">
        <f>VLOOKUP(H114,Hoja1!A$2:G$445,3,0)</f>
        <v>SORDERA, ESTRÉS, HIPOACUSIA, CEFALA,IRRITABILIDAD</v>
      </c>
      <c r="J114" s="19" t="s">
        <v>1199</v>
      </c>
      <c r="K114" s="18" t="str">
        <f>VLOOKUP(H114,Hoja1!A$2:G$445,4,0)</f>
        <v>Inspecciones planeadas e inspecciones no planeadas, procedimientos de programas de seguridad y salud en el trabajo</v>
      </c>
      <c r="L114" s="18" t="str">
        <f>VLOOKUP(H114,Hoja1!A$2:G$445,5,0)</f>
        <v>PVE RUIDO</v>
      </c>
      <c r="M114" s="19">
        <v>2</v>
      </c>
      <c r="N114" s="20">
        <v>2</v>
      </c>
      <c r="O114" s="20">
        <v>10</v>
      </c>
      <c r="P114" s="20">
        <f t="shared" si="16"/>
        <v>4</v>
      </c>
      <c r="Q114" s="20">
        <f t="shared" si="17"/>
        <v>40</v>
      </c>
      <c r="R114" s="33" t="str">
        <f t="shared" si="18"/>
        <v>B-4</v>
      </c>
      <c r="S114" s="75" t="str">
        <f t="shared" si="19"/>
        <v>III</v>
      </c>
      <c r="T114" s="75" t="str">
        <f t="shared" si="20"/>
        <v>Mejorable</v>
      </c>
      <c r="U114" s="114"/>
      <c r="V114" s="18" t="str">
        <f>VLOOKUP(H114,Hoja1!A$2:G$445,6,0)</f>
        <v>SORDERA</v>
      </c>
      <c r="W114" s="21"/>
      <c r="X114" s="21"/>
      <c r="Y114" s="21"/>
      <c r="Z114" s="17"/>
      <c r="AA114" s="17" t="str">
        <f>VLOOKUP(H114,Hoja1!A$2:G$445,7,0)</f>
        <v>USO DE EPP</v>
      </c>
      <c r="AB114" s="21" t="s">
        <v>1205</v>
      </c>
      <c r="AC114" s="102"/>
      <c r="AD114" s="14"/>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5"/>
    </row>
    <row r="115" spans="1:150" s="13" customFormat="1" ht="57.75" customHeight="1">
      <c r="A115" s="79"/>
      <c r="B115" s="79"/>
      <c r="C115" s="102"/>
      <c r="D115" s="106"/>
      <c r="E115" s="110"/>
      <c r="F115" s="110"/>
      <c r="G115" s="18" t="str">
        <f>VLOOKUP(H115,Hoja1!A$1:G$445,2,0)</f>
        <v>ENERGÍA TÉRMICA, CAMBIO DE TEMPERATURA DURANTE LOS RECORRIDOS</v>
      </c>
      <c r="H115" s="33" t="s">
        <v>174</v>
      </c>
      <c r="I115" s="18" t="str">
        <f>VLOOKUP(H115,Hoja1!A$2:G$445,3,0)</f>
        <v xml:space="preserve"> HIPOTERMIA</v>
      </c>
      <c r="J115" s="19" t="s">
        <v>1199</v>
      </c>
      <c r="K115" s="18" t="str">
        <f>VLOOKUP(H115,Hoja1!A$2:G$445,4,0)</f>
        <v>Inspecciones planeadas e inspecciones no planeadas, procedimientos de programas de seguridad y salud en el trabajo</v>
      </c>
      <c r="L115" s="18" t="str">
        <f>VLOOKUP(H115,Hoja1!A$2:G$445,5,0)</f>
        <v>EPP OVEROLES TERMICOS</v>
      </c>
      <c r="M115" s="19">
        <v>2</v>
      </c>
      <c r="N115" s="20">
        <v>4</v>
      </c>
      <c r="O115" s="20">
        <v>10</v>
      </c>
      <c r="P115" s="20">
        <f t="shared" si="16"/>
        <v>8</v>
      </c>
      <c r="Q115" s="20">
        <f t="shared" si="17"/>
        <v>80</v>
      </c>
      <c r="R115" s="33" t="str">
        <f t="shared" si="18"/>
        <v>M-8</v>
      </c>
      <c r="S115" s="75" t="str">
        <f t="shared" si="19"/>
        <v>III</v>
      </c>
      <c r="T115" s="75" t="str">
        <f t="shared" si="20"/>
        <v>Mejorable</v>
      </c>
      <c r="U115" s="114"/>
      <c r="V115" s="18" t="str">
        <f>VLOOKUP(H115,Hoja1!A$2:G$445,6,0)</f>
        <v xml:space="preserve"> HIPOTERMIA</v>
      </c>
      <c r="W115" s="21"/>
      <c r="X115" s="21"/>
      <c r="Y115" s="21"/>
      <c r="Z115" s="17"/>
      <c r="AA115" s="17" t="str">
        <f>VLOOKUP(H115,Hoja1!A$2:G$445,7,0)</f>
        <v>N/A</v>
      </c>
      <c r="AB115" s="21" t="s">
        <v>1206</v>
      </c>
      <c r="AC115" s="102"/>
      <c r="AD115" s="14"/>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5"/>
    </row>
    <row r="116" spans="1:150" s="13" customFormat="1" ht="51">
      <c r="A116" s="79"/>
      <c r="B116" s="79"/>
      <c r="C116" s="102"/>
      <c r="D116" s="106"/>
      <c r="E116" s="110"/>
      <c r="F116" s="110"/>
      <c r="G116" s="18" t="str">
        <f>VLOOKUP(H116,Hoja1!A$1:G$445,2,0)</f>
        <v>GASES Y VAPORES</v>
      </c>
      <c r="H116" s="33" t="s">
        <v>250</v>
      </c>
      <c r="I116" s="18" t="str">
        <f>VLOOKUP(H116,Hoja1!A$2:G$445,3,0)</f>
        <v xml:space="preserve"> LESIONES EN LA PIEL, IRRITACIÓN EN VÍAS  RESPIRATORIAS, MUERTE</v>
      </c>
      <c r="J116" s="19" t="s">
        <v>1199</v>
      </c>
      <c r="K116" s="18" t="str">
        <f>VLOOKUP(H116,Hoja1!A$2:G$445,4,0)</f>
        <v>Inspecciones planeadas e inspecciones no planeadas, procedimientos de programas de seguridad y salud en el trabajo</v>
      </c>
      <c r="L116" s="18" t="str">
        <f>VLOOKUP(H116,Hoja1!A$2:G$445,5,0)</f>
        <v>EPP TAPABOCAS, CARETAS CON FILTROS</v>
      </c>
      <c r="M116" s="19">
        <v>2</v>
      </c>
      <c r="N116" s="20">
        <v>2</v>
      </c>
      <c r="O116" s="20">
        <v>10</v>
      </c>
      <c r="P116" s="20">
        <f t="shared" si="16"/>
        <v>4</v>
      </c>
      <c r="Q116" s="20">
        <f t="shared" si="17"/>
        <v>40</v>
      </c>
      <c r="R116" s="33" t="str">
        <f t="shared" si="18"/>
        <v>B-4</v>
      </c>
      <c r="S116" s="75" t="str">
        <f t="shared" si="19"/>
        <v>III</v>
      </c>
      <c r="T116" s="75" t="str">
        <f t="shared" si="20"/>
        <v>Mejorable</v>
      </c>
      <c r="U116" s="114"/>
      <c r="V116" s="18" t="str">
        <f>VLOOKUP(H116,Hoja1!A$2:G$445,6,0)</f>
        <v xml:space="preserve"> MUERTE</v>
      </c>
      <c r="W116" s="21"/>
      <c r="X116" s="21"/>
      <c r="Y116" s="21"/>
      <c r="Z116" s="17"/>
      <c r="AA116" s="17" t="str">
        <f>VLOOKUP(H116,Hoja1!A$2:G$445,7,0)</f>
        <v>USO Y MANEJO ADECUADO DE E.P.P.</v>
      </c>
      <c r="AB116" s="118" t="s">
        <v>1207</v>
      </c>
      <c r="AC116" s="102"/>
      <c r="AD116" s="14"/>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5"/>
    </row>
    <row r="117" spans="1:150" s="13" customFormat="1" ht="51">
      <c r="A117" s="79"/>
      <c r="B117" s="79"/>
      <c r="C117" s="102"/>
      <c r="D117" s="106"/>
      <c r="E117" s="110"/>
      <c r="F117" s="110"/>
      <c r="G117" s="18" t="str">
        <f>VLOOKUP(H117,Hoja1!A$1:G$445,2,0)</f>
        <v xml:space="preserve">HUMOS </v>
      </c>
      <c r="H117" s="33" t="s">
        <v>258</v>
      </c>
      <c r="I117" s="18" t="str">
        <f>VLOOKUP(H117,Hoja1!A$2:G$445,3,0)</f>
        <v xml:space="preserve">ASMA,GRIPA, NEUMOCONIOSIS, CÁNCER </v>
      </c>
      <c r="J117" s="19" t="s">
        <v>1199</v>
      </c>
      <c r="K117" s="18" t="str">
        <f>VLOOKUP(H117,Hoja1!A$2:G$445,4,0)</f>
        <v>Inspecciones planeadas e inspecciones no planeadas, procedimientos de programas de seguridad y salud en el trabajo</v>
      </c>
      <c r="L117" s="18" t="str">
        <f>VLOOKUP(H117,Hoja1!A$2:G$445,5,0)</f>
        <v xml:space="preserve">EPP TAPABOCAS, CARETAS CON FILTROS </v>
      </c>
      <c r="M117" s="19">
        <v>2</v>
      </c>
      <c r="N117" s="20">
        <v>2</v>
      </c>
      <c r="O117" s="20">
        <v>25</v>
      </c>
      <c r="P117" s="20">
        <f t="shared" si="16"/>
        <v>4</v>
      </c>
      <c r="Q117" s="20">
        <f t="shared" si="17"/>
        <v>100</v>
      </c>
      <c r="R117" s="33" t="str">
        <f t="shared" si="18"/>
        <v>B-4</v>
      </c>
      <c r="S117" s="75" t="str">
        <f t="shared" si="19"/>
        <v>III</v>
      </c>
      <c r="T117" s="75" t="str">
        <f t="shared" si="20"/>
        <v>Mejorable</v>
      </c>
      <c r="U117" s="114"/>
      <c r="V117" s="18" t="str">
        <f>VLOOKUP(H117,Hoja1!A$2:G$445,6,0)</f>
        <v>NEUMOCONIOSIS</v>
      </c>
      <c r="W117" s="21"/>
      <c r="X117" s="21"/>
      <c r="Y117" s="21"/>
      <c r="Z117" s="17"/>
      <c r="AA117" s="17" t="str">
        <f>VLOOKUP(H117,Hoja1!A$2:G$445,7,0)</f>
        <v>USO Y MANEJO ADECUADO DE E.P.P.</v>
      </c>
      <c r="AB117" s="118"/>
      <c r="AC117" s="102"/>
      <c r="AD117" s="14"/>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5"/>
    </row>
    <row r="118" spans="1:150" s="13" customFormat="1" ht="51">
      <c r="A118" s="79"/>
      <c r="B118" s="79"/>
      <c r="C118" s="102"/>
      <c r="D118" s="106"/>
      <c r="E118" s="110"/>
      <c r="F118" s="110"/>
      <c r="G118" s="18" t="str">
        <f>VLOOKUP(H118,Hoja1!A$1:G$445,2,0)</f>
        <v>LÍQUIDOS</v>
      </c>
      <c r="H118" s="33" t="s">
        <v>263</v>
      </c>
      <c r="I118" s="18" t="str">
        <f>VLOOKUP(H118,Hoja1!A$2:G$445,3,0)</f>
        <v xml:space="preserve">  QUEMADURAS, IRRITACIONES, LESIONES PIEL, LESIONES OCULARES, IRRITACIÓN DE LAS MUCOSAS</v>
      </c>
      <c r="J118" s="19" t="s">
        <v>1199</v>
      </c>
      <c r="K118" s="18" t="str">
        <f>VLOOKUP(H118,Hoja1!A$2:G$445,4,0)</f>
        <v>Inspecciones planeadas e inspecciones no planeadas, procedimientos de programas de seguridad y salud en el trabajo</v>
      </c>
      <c r="L118" s="18" t="str">
        <f>VLOOKUP(H118,Hoja1!A$2:G$445,5,0)</f>
        <v>EPP TAPABOCAS, CARETAS CON FILTROS, GUANTES</v>
      </c>
      <c r="M118" s="19">
        <v>2</v>
      </c>
      <c r="N118" s="20">
        <v>2</v>
      </c>
      <c r="O118" s="20">
        <v>25</v>
      </c>
      <c r="P118" s="20">
        <f t="shared" si="16"/>
        <v>4</v>
      </c>
      <c r="Q118" s="20">
        <f t="shared" si="17"/>
        <v>100</v>
      </c>
      <c r="R118" s="33" t="str">
        <f t="shared" si="18"/>
        <v>B-4</v>
      </c>
      <c r="S118" s="75" t="str">
        <f t="shared" si="19"/>
        <v>III</v>
      </c>
      <c r="T118" s="75" t="str">
        <f t="shared" si="20"/>
        <v>Mejorable</v>
      </c>
      <c r="U118" s="114"/>
      <c r="V118" s="18" t="str">
        <f>VLOOKUP(H118,Hoja1!A$2:G$445,6,0)</f>
        <v>LESIONES IRREVERSIBLES VÍAS RESPIRATORIAS</v>
      </c>
      <c r="W118" s="21"/>
      <c r="X118" s="21"/>
      <c r="Y118" s="21"/>
      <c r="Z118" s="17"/>
      <c r="AA118" s="17" t="str">
        <f>VLOOKUP(H118,Hoja1!A$2:G$445,7,0)</f>
        <v>USO Y MANEJO ADECUADO DE E.P.P.; MANEJO DE PRODUCTOS QUÍMICOS LÍQUIDOS</v>
      </c>
      <c r="AB118" s="118"/>
      <c r="AC118" s="102"/>
      <c r="AD118" s="14"/>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5"/>
    </row>
    <row r="119" spans="1:150" s="13" customFormat="1" ht="51">
      <c r="A119" s="79"/>
      <c r="B119" s="79"/>
      <c r="C119" s="102"/>
      <c r="D119" s="106"/>
      <c r="E119" s="110"/>
      <c r="F119" s="110"/>
      <c r="G119" s="18" t="str">
        <f>VLOOKUP(H119,Hoja1!A$1:G$445,2,0)</f>
        <v>MATERIAL PARTICULADO</v>
      </c>
      <c r="H119" s="33" t="s">
        <v>269</v>
      </c>
      <c r="I119" s="18" t="str">
        <f>VLOOKUP(H119,Hoja1!A$2:G$445,3,0)</f>
        <v>NEUMOCONIOSIS, BRONQUITIS, ASMA, SILICOSIS</v>
      </c>
      <c r="J119" s="19" t="s">
        <v>1199</v>
      </c>
      <c r="K119" s="18" t="str">
        <f>VLOOKUP(H119,Hoja1!A$2:G$445,4,0)</f>
        <v>Inspecciones planeadas e inspecciones no planeadas, procedimientos de programas de seguridad y salud en el trabajo</v>
      </c>
      <c r="L119" s="18" t="str">
        <f>VLOOKUP(H119,Hoja1!A$2:G$445,5,0)</f>
        <v>EPP MASCARILLAS Y FILTROS</v>
      </c>
      <c r="M119" s="19">
        <v>2</v>
      </c>
      <c r="N119" s="20">
        <v>2</v>
      </c>
      <c r="O119" s="20">
        <v>25</v>
      </c>
      <c r="P119" s="20">
        <f t="shared" si="16"/>
        <v>4</v>
      </c>
      <c r="Q119" s="20">
        <f t="shared" si="17"/>
        <v>100</v>
      </c>
      <c r="R119" s="33" t="str">
        <f t="shared" si="18"/>
        <v>B-4</v>
      </c>
      <c r="S119" s="75" t="str">
        <f t="shared" si="19"/>
        <v>III</v>
      </c>
      <c r="T119" s="75" t="str">
        <f t="shared" si="20"/>
        <v>Mejorable</v>
      </c>
      <c r="U119" s="114"/>
      <c r="V119" s="18" t="str">
        <f>VLOOKUP(H119,Hoja1!A$2:G$445,6,0)</f>
        <v>NEUMOCONIOSIS</v>
      </c>
      <c r="W119" s="21"/>
      <c r="X119" s="21"/>
      <c r="Y119" s="21"/>
      <c r="Z119" s="17"/>
      <c r="AA119" s="17" t="str">
        <f>VLOOKUP(H119,Hoja1!A$2:G$445,7,0)</f>
        <v>USO Y MANEJO DE LOS EPP</v>
      </c>
      <c r="AB119" s="118"/>
      <c r="AC119" s="102"/>
      <c r="AD119" s="14"/>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5"/>
    </row>
    <row r="120" spans="1:150" s="13" customFormat="1" ht="51">
      <c r="A120" s="79"/>
      <c r="B120" s="79"/>
      <c r="C120" s="102"/>
      <c r="D120" s="106"/>
      <c r="E120" s="110"/>
      <c r="F120" s="110"/>
      <c r="G120" s="18" t="str">
        <f>VLOOKUP(H120,Hoja1!A$1:G$445,2,0)</f>
        <v xml:space="preserve">POLVOS INORGÁNICOS </v>
      </c>
      <c r="H120" s="33" t="s">
        <v>274</v>
      </c>
      <c r="I120" s="18" t="str">
        <f>VLOOKUP(H120,Hoja1!A$2:G$445,3,0)</f>
        <v xml:space="preserve">ASMA,GRIPA, NEUMOCONIOSIS </v>
      </c>
      <c r="J120" s="19" t="s">
        <v>1199</v>
      </c>
      <c r="K120" s="18" t="str">
        <f>VLOOKUP(H120,Hoja1!A$2:G$445,4,0)</f>
        <v>Inspecciones planeadas e inspecciones no planeadas, procedimientos de programas de seguridad y salud en el trabajo</v>
      </c>
      <c r="L120" s="18" t="str">
        <f>VLOOKUP(H120,Hoja1!A$2:G$445,5,0)</f>
        <v>EPP MASCARILLAS Y FILTROS</v>
      </c>
      <c r="M120" s="19">
        <v>2</v>
      </c>
      <c r="N120" s="20">
        <v>2</v>
      </c>
      <c r="O120" s="20">
        <v>25</v>
      </c>
      <c r="P120" s="20">
        <f t="shared" si="16"/>
        <v>4</v>
      </c>
      <c r="Q120" s="20">
        <f t="shared" si="17"/>
        <v>100</v>
      </c>
      <c r="R120" s="33" t="str">
        <f t="shared" si="18"/>
        <v>B-4</v>
      </c>
      <c r="S120" s="75" t="str">
        <f t="shared" si="19"/>
        <v>III</v>
      </c>
      <c r="T120" s="75" t="str">
        <f t="shared" si="20"/>
        <v>Mejorable</v>
      </c>
      <c r="U120" s="114"/>
      <c r="V120" s="18" t="str">
        <f>VLOOKUP(H120,Hoja1!A$2:G$445,6,0)</f>
        <v>NEUMOCONIOSIS</v>
      </c>
      <c r="W120" s="21"/>
      <c r="X120" s="21"/>
      <c r="Y120" s="21"/>
      <c r="Z120" s="17"/>
      <c r="AA120" s="17" t="str">
        <f>VLOOKUP(H120,Hoja1!A$2:G$445,7,0)</f>
        <v>LIMPIEZA</v>
      </c>
      <c r="AB120" s="118"/>
      <c r="AC120" s="102"/>
      <c r="AD120" s="14"/>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5"/>
    </row>
    <row r="121" spans="1:150" s="13" customFormat="1" ht="37.5" customHeight="1">
      <c r="A121" s="79"/>
      <c r="B121" s="79"/>
      <c r="C121" s="102"/>
      <c r="D121" s="106"/>
      <c r="E121" s="110"/>
      <c r="F121" s="110"/>
      <c r="G121" s="18" t="str">
        <f>VLOOKUP(H121,Hoja1!A$1:G$445,2,0)</f>
        <v>NATURALEZA DE LA TAREA</v>
      </c>
      <c r="H121" s="33" t="s">
        <v>76</v>
      </c>
      <c r="I121" s="18" t="str">
        <f>VLOOKUP(H121,Hoja1!A$2:G$445,3,0)</f>
        <v>ESTRÉS,  TRANSTORNOS DEL SUEÑO</v>
      </c>
      <c r="J121" s="19" t="s">
        <v>1199</v>
      </c>
      <c r="K121" s="18" t="str">
        <f>VLOOKUP(H121,Hoja1!A$2:G$445,4,0)</f>
        <v>N/A</v>
      </c>
      <c r="L121" s="18" t="str">
        <f>VLOOKUP(H121,Hoja1!A$2:G$445,5,0)</f>
        <v>PVE PSICOSOCIAL</v>
      </c>
      <c r="M121" s="19">
        <v>2</v>
      </c>
      <c r="N121" s="20">
        <v>3</v>
      </c>
      <c r="O121" s="20">
        <v>10</v>
      </c>
      <c r="P121" s="20">
        <f t="shared" si="16"/>
        <v>6</v>
      </c>
      <c r="Q121" s="20">
        <f t="shared" si="17"/>
        <v>60</v>
      </c>
      <c r="R121" s="33" t="str">
        <f t="shared" si="18"/>
        <v>M-6</v>
      </c>
      <c r="S121" s="75" t="str">
        <f t="shared" si="19"/>
        <v>III</v>
      </c>
      <c r="T121" s="75" t="str">
        <f t="shared" si="20"/>
        <v>Mejorable</v>
      </c>
      <c r="U121" s="114"/>
      <c r="V121" s="18" t="str">
        <f>VLOOKUP(H121,Hoja1!A$2:G$445,6,0)</f>
        <v>ESTRÉS</v>
      </c>
      <c r="W121" s="21"/>
      <c r="X121" s="21"/>
      <c r="Y121" s="21"/>
      <c r="Z121" s="17"/>
      <c r="AA121" s="17" t="str">
        <f>VLOOKUP(H121,Hoja1!A$2:G$445,7,0)</f>
        <v>N/A</v>
      </c>
      <c r="AB121" s="118" t="s">
        <v>1208</v>
      </c>
      <c r="AC121" s="102"/>
      <c r="AD121" s="14"/>
      <c r="AE121" s="12"/>
      <c r="AF121" s="12"/>
      <c r="AG121" s="12"/>
      <c r="AH121" s="12"/>
      <c r="AI121" s="12"/>
      <c r="AJ121" s="12"/>
      <c r="AK121" s="12"/>
      <c r="AL121" s="12"/>
      <c r="AM121" s="12"/>
      <c r="AN121" s="12"/>
      <c r="AO121" s="12"/>
      <c r="AP121" s="12"/>
      <c r="AQ121" s="12"/>
      <c r="AR121" s="12"/>
      <c r="AS121" s="12"/>
      <c r="AT121" s="12"/>
      <c r="AU121" s="12"/>
      <c r="AV121" s="12"/>
      <c r="AW121" s="12"/>
      <c r="AX121" s="12"/>
      <c r="AY121" s="12"/>
      <c r="AZ121" s="12"/>
      <c r="BA121" s="12"/>
      <c r="BB121" s="12"/>
      <c r="BC121" s="12"/>
      <c r="BD121" s="12"/>
      <c r="BE121" s="12"/>
      <c r="BF121" s="12"/>
      <c r="BG121" s="12"/>
      <c r="BH121" s="12"/>
      <c r="BI121" s="12"/>
      <c r="BJ121" s="12"/>
      <c r="BK121" s="12"/>
      <c r="BL121" s="12"/>
      <c r="BM121" s="12"/>
      <c r="BN121" s="12"/>
      <c r="BO121" s="12"/>
      <c r="BP121" s="12"/>
      <c r="BQ121" s="12"/>
      <c r="BR121" s="12"/>
      <c r="BS121" s="12"/>
      <c r="BT121" s="12"/>
      <c r="BU121" s="12"/>
      <c r="BV121" s="12"/>
      <c r="BW121" s="12"/>
      <c r="BX121" s="12"/>
      <c r="BY121" s="12"/>
      <c r="BZ121" s="12"/>
      <c r="CA121" s="12"/>
      <c r="CB121" s="12"/>
      <c r="CC121" s="12"/>
      <c r="CD121" s="12"/>
      <c r="CE121" s="12"/>
      <c r="CF121" s="12"/>
      <c r="CG121" s="12"/>
      <c r="CH121" s="12"/>
      <c r="CI121" s="12"/>
      <c r="CJ121" s="12"/>
      <c r="CK121" s="12"/>
      <c r="CL121" s="12"/>
      <c r="CM121" s="12"/>
      <c r="CN121" s="12"/>
      <c r="CO121" s="12"/>
      <c r="CP121" s="12"/>
      <c r="CQ121" s="12"/>
      <c r="CR121" s="12"/>
      <c r="CS121" s="12"/>
      <c r="CT121" s="12"/>
      <c r="CU121" s="12"/>
      <c r="CV121" s="12"/>
      <c r="CW121" s="12"/>
      <c r="CX121" s="12"/>
      <c r="CY121" s="12"/>
      <c r="CZ121" s="12"/>
      <c r="DA121" s="12"/>
      <c r="DB121" s="12"/>
      <c r="DC121" s="12"/>
      <c r="DD121" s="12"/>
      <c r="DE121" s="12"/>
      <c r="DF121" s="12"/>
      <c r="DG121" s="12"/>
      <c r="DH121" s="12"/>
      <c r="DI121" s="12"/>
      <c r="DJ121" s="12"/>
      <c r="DK121" s="12"/>
      <c r="DL121" s="12"/>
      <c r="DM121" s="12"/>
      <c r="DN121" s="12"/>
      <c r="DO121" s="12"/>
      <c r="DP121" s="12"/>
      <c r="DQ121" s="12"/>
      <c r="DR121" s="12"/>
      <c r="DS121" s="12"/>
      <c r="DT121" s="12"/>
      <c r="DU121" s="12"/>
      <c r="DV121" s="12"/>
      <c r="DW121" s="12"/>
      <c r="DX121" s="12"/>
      <c r="DY121" s="12"/>
      <c r="DZ121" s="12"/>
      <c r="EA121" s="12"/>
      <c r="EB121" s="12"/>
      <c r="EC121" s="12"/>
      <c r="ED121" s="12"/>
      <c r="EE121" s="12"/>
      <c r="EF121" s="12"/>
      <c r="EG121" s="12"/>
      <c r="EH121" s="12"/>
      <c r="EI121" s="12"/>
      <c r="EJ121" s="12"/>
      <c r="EK121" s="12"/>
      <c r="EL121" s="12"/>
      <c r="EM121" s="12"/>
      <c r="EN121" s="12"/>
      <c r="EO121" s="12"/>
      <c r="EP121" s="12"/>
      <c r="EQ121" s="12"/>
      <c r="ER121" s="12"/>
      <c r="ES121" s="12"/>
      <c r="ET121" s="15"/>
    </row>
    <row r="122" spans="1:150" s="13" customFormat="1" ht="37.5" customHeight="1">
      <c r="A122" s="79"/>
      <c r="B122" s="79"/>
      <c r="C122" s="102"/>
      <c r="D122" s="106"/>
      <c r="E122" s="110"/>
      <c r="F122" s="110"/>
      <c r="G122" s="18" t="str">
        <f>VLOOKUP(H122,Hoja1!A$1:G$445,2,0)</f>
        <v>DESARROLLO DE LAS MISMAS FUNCIONES DURANTE UN LARGO PERÍODO DE TIEMPO</v>
      </c>
      <c r="H122" s="33" t="s">
        <v>455</v>
      </c>
      <c r="I122" s="18" t="str">
        <f>VLOOKUP(H122,Hoja1!A$2:G$445,3,0)</f>
        <v>DEPRESIÓN, ESTRÉS</v>
      </c>
      <c r="J122" s="19" t="s">
        <v>1199</v>
      </c>
      <c r="K122" s="18" t="str">
        <f>VLOOKUP(H122,Hoja1!A$2:G$445,4,0)</f>
        <v>N/A</v>
      </c>
      <c r="L122" s="18" t="str">
        <f>VLOOKUP(H122,Hoja1!A$2:G$445,5,0)</f>
        <v>PVE PSICOSOCIAL</v>
      </c>
      <c r="M122" s="19">
        <v>2</v>
      </c>
      <c r="N122" s="20">
        <v>1</v>
      </c>
      <c r="O122" s="20">
        <v>10</v>
      </c>
      <c r="P122" s="20">
        <f t="shared" si="16"/>
        <v>2</v>
      </c>
      <c r="Q122" s="20">
        <f t="shared" si="17"/>
        <v>20</v>
      </c>
      <c r="R122" s="33" t="str">
        <f t="shared" si="18"/>
        <v>B-2</v>
      </c>
      <c r="S122" s="75" t="str">
        <f t="shared" si="19"/>
        <v>IV</v>
      </c>
      <c r="T122" s="75" t="str">
        <f t="shared" si="20"/>
        <v>Aceptable</v>
      </c>
      <c r="U122" s="114"/>
      <c r="V122" s="18" t="str">
        <f>VLOOKUP(H122,Hoja1!A$2:G$445,6,0)</f>
        <v>ESTRÉS</v>
      </c>
      <c r="W122" s="21"/>
      <c r="X122" s="21"/>
      <c r="Y122" s="21"/>
      <c r="Z122" s="17"/>
      <c r="AA122" s="17" t="str">
        <f>VLOOKUP(H122,Hoja1!A$2:G$445,7,0)</f>
        <v>N/A</v>
      </c>
      <c r="AB122" s="118"/>
      <c r="AC122" s="102"/>
      <c r="AD122" s="14"/>
      <c r="AE122" s="12"/>
      <c r="AF122" s="12"/>
      <c r="AG122" s="12"/>
      <c r="AH122" s="12"/>
      <c r="AI122" s="12"/>
      <c r="AJ122" s="12"/>
      <c r="AK122" s="12"/>
      <c r="AL122" s="12"/>
      <c r="AM122" s="12"/>
      <c r="AN122" s="12"/>
      <c r="AO122" s="12"/>
      <c r="AP122" s="12"/>
      <c r="AQ122" s="12"/>
      <c r="AR122" s="12"/>
      <c r="AS122" s="12"/>
      <c r="AT122" s="12"/>
      <c r="AU122" s="12"/>
      <c r="AV122" s="12"/>
      <c r="AW122" s="12"/>
      <c r="AX122" s="12"/>
      <c r="AY122" s="12"/>
      <c r="AZ122" s="12"/>
      <c r="BA122" s="12"/>
      <c r="BB122" s="12"/>
      <c r="BC122" s="12"/>
      <c r="BD122" s="12"/>
      <c r="BE122" s="12"/>
      <c r="BF122" s="12"/>
      <c r="BG122" s="12"/>
      <c r="BH122" s="12"/>
      <c r="BI122" s="12"/>
      <c r="BJ122" s="12"/>
      <c r="BK122" s="12"/>
      <c r="BL122" s="12"/>
      <c r="BM122" s="12"/>
      <c r="BN122" s="12"/>
      <c r="BO122" s="12"/>
      <c r="BP122" s="12"/>
      <c r="BQ122" s="12"/>
      <c r="BR122" s="12"/>
      <c r="BS122" s="12"/>
      <c r="BT122" s="12"/>
      <c r="BU122" s="12"/>
      <c r="BV122" s="12"/>
      <c r="BW122" s="12"/>
      <c r="BX122" s="12"/>
      <c r="BY122" s="12"/>
      <c r="BZ122" s="12"/>
      <c r="CA122" s="12"/>
      <c r="CB122" s="12"/>
      <c r="CC122" s="12"/>
      <c r="CD122" s="12"/>
      <c r="CE122" s="12"/>
      <c r="CF122" s="12"/>
      <c r="CG122" s="12"/>
      <c r="CH122" s="12"/>
      <c r="CI122" s="12"/>
      <c r="CJ122" s="12"/>
      <c r="CK122" s="12"/>
      <c r="CL122" s="12"/>
      <c r="CM122" s="12"/>
      <c r="CN122" s="12"/>
      <c r="CO122" s="12"/>
      <c r="CP122" s="12"/>
      <c r="CQ122" s="12"/>
      <c r="CR122" s="12"/>
      <c r="CS122" s="12"/>
      <c r="CT122" s="12"/>
      <c r="CU122" s="12"/>
      <c r="CV122" s="12"/>
      <c r="CW122" s="12"/>
      <c r="CX122" s="12"/>
      <c r="CY122" s="12"/>
      <c r="CZ122" s="12"/>
      <c r="DA122" s="12"/>
      <c r="DB122" s="12"/>
      <c r="DC122" s="12"/>
      <c r="DD122" s="12"/>
      <c r="DE122" s="12"/>
      <c r="DF122" s="12"/>
      <c r="DG122" s="12"/>
      <c r="DH122" s="12"/>
      <c r="DI122" s="12"/>
      <c r="DJ122" s="12"/>
      <c r="DK122" s="12"/>
      <c r="DL122" s="12"/>
      <c r="DM122" s="12"/>
      <c r="DN122" s="12"/>
      <c r="DO122" s="12"/>
      <c r="DP122" s="12"/>
      <c r="DQ122" s="12"/>
      <c r="DR122" s="12"/>
      <c r="DS122" s="12"/>
      <c r="DT122" s="12"/>
      <c r="DU122" s="12"/>
      <c r="DV122" s="12"/>
      <c r="DW122" s="12"/>
      <c r="DX122" s="12"/>
      <c r="DY122" s="12"/>
      <c r="DZ122" s="12"/>
      <c r="EA122" s="12"/>
      <c r="EB122" s="12"/>
      <c r="EC122" s="12"/>
      <c r="ED122" s="12"/>
      <c r="EE122" s="12"/>
      <c r="EF122" s="12"/>
      <c r="EG122" s="12"/>
      <c r="EH122" s="12"/>
      <c r="EI122" s="12"/>
      <c r="EJ122" s="12"/>
      <c r="EK122" s="12"/>
      <c r="EL122" s="12"/>
      <c r="EM122" s="12"/>
      <c r="EN122" s="12"/>
      <c r="EO122" s="12"/>
      <c r="EP122" s="12"/>
      <c r="EQ122" s="12"/>
      <c r="ER122" s="12"/>
      <c r="ES122" s="12"/>
      <c r="ET122" s="15"/>
    </row>
    <row r="123" spans="1:150" s="13" customFormat="1" ht="51">
      <c r="A123" s="79"/>
      <c r="B123" s="79"/>
      <c r="C123" s="102"/>
      <c r="D123" s="106"/>
      <c r="E123" s="110"/>
      <c r="F123" s="110"/>
      <c r="G123" s="18" t="str">
        <f>VLOOKUP(H123,Hoja1!A$1:G$445,2,0)</f>
        <v>Forzadas, Prolongadas</v>
      </c>
      <c r="H123" s="33" t="s">
        <v>40</v>
      </c>
      <c r="I123" s="18" t="str">
        <f>VLOOKUP(H123,Hoja1!A$2:G$445,3,0)</f>
        <v xml:space="preserve">Lesiones osteomusculares, lesiones osteoarticulares
</v>
      </c>
      <c r="J123" s="19" t="s">
        <v>1199</v>
      </c>
      <c r="K123" s="18" t="str">
        <f>VLOOKUP(H123,Hoja1!A$2:G$445,4,0)</f>
        <v>Inspecciones planeadas e inspecciones no planeadas, procedimientos de programas de seguridad y salud en el trabajo</v>
      </c>
      <c r="L123" s="18" t="str">
        <f>VLOOKUP(H123,Hoja1!A$2:G$445,5,0)</f>
        <v>PVE Biomecánico, programa pausas activas, exámenes periódicos, recomendaciones, control de posturas</v>
      </c>
      <c r="M123" s="19">
        <v>2</v>
      </c>
      <c r="N123" s="20">
        <v>2</v>
      </c>
      <c r="O123" s="20">
        <v>25</v>
      </c>
      <c r="P123" s="20">
        <f t="shared" si="16"/>
        <v>4</v>
      </c>
      <c r="Q123" s="20">
        <f t="shared" si="17"/>
        <v>100</v>
      </c>
      <c r="R123" s="33" t="str">
        <f t="shared" si="18"/>
        <v>B-4</v>
      </c>
      <c r="S123" s="75" t="str">
        <f t="shared" si="19"/>
        <v>III</v>
      </c>
      <c r="T123" s="75" t="str">
        <f t="shared" si="20"/>
        <v>Mejorable</v>
      </c>
      <c r="U123" s="114"/>
      <c r="V123" s="18" t="str">
        <f>VLOOKUP(H123,Hoja1!A$2:G$445,6,0)</f>
        <v>Enfermedades Osteomusculares</v>
      </c>
      <c r="W123" s="21"/>
      <c r="X123" s="21"/>
      <c r="Y123" s="21"/>
      <c r="Z123" s="17"/>
      <c r="AA123" s="17" t="str">
        <f>VLOOKUP(H123,Hoja1!A$2:G$445,7,0)</f>
        <v>Prevención en lesiones osteomusculares, líderes de pausas activas</v>
      </c>
      <c r="AB123" s="118" t="s">
        <v>1209</v>
      </c>
      <c r="AC123" s="102"/>
      <c r="AD123" s="14"/>
      <c r="AE123" s="12"/>
      <c r="AF123" s="12"/>
      <c r="AG123" s="12"/>
      <c r="AH123" s="12"/>
      <c r="AI123" s="12"/>
      <c r="AJ123" s="12"/>
      <c r="AK123" s="12"/>
      <c r="AL123" s="12"/>
      <c r="AM123" s="12"/>
      <c r="AN123" s="12"/>
      <c r="AO123" s="12"/>
      <c r="AP123" s="12"/>
      <c r="AQ123" s="12"/>
      <c r="AR123" s="12"/>
      <c r="AS123" s="12"/>
      <c r="AT123" s="12"/>
      <c r="AU123" s="12"/>
      <c r="AV123" s="12"/>
      <c r="AW123" s="12"/>
      <c r="AX123" s="12"/>
      <c r="AY123" s="12"/>
      <c r="AZ123" s="12"/>
      <c r="BA123" s="12"/>
      <c r="BB123" s="12"/>
      <c r="BC123" s="12"/>
      <c r="BD123" s="12"/>
      <c r="BE123" s="12"/>
      <c r="BF123" s="12"/>
      <c r="BG123" s="12"/>
      <c r="BH123" s="12"/>
      <c r="BI123" s="12"/>
      <c r="BJ123" s="12"/>
      <c r="BK123" s="12"/>
      <c r="BL123" s="12"/>
      <c r="BM123" s="12"/>
      <c r="BN123" s="12"/>
      <c r="BO123" s="12"/>
      <c r="BP123" s="12"/>
      <c r="BQ123" s="12"/>
      <c r="BR123" s="12"/>
      <c r="BS123" s="12"/>
      <c r="BT123" s="12"/>
      <c r="BU123" s="12"/>
      <c r="BV123" s="12"/>
      <c r="BW123" s="12"/>
      <c r="BX123" s="12"/>
      <c r="BY123" s="12"/>
      <c r="BZ123" s="12"/>
      <c r="CA123" s="12"/>
      <c r="CB123" s="12"/>
      <c r="CC123" s="12"/>
      <c r="CD123" s="12"/>
      <c r="CE123" s="12"/>
      <c r="CF123" s="12"/>
      <c r="CG123" s="12"/>
      <c r="CH123" s="12"/>
      <c r="CI123" s="12"/>
      <c r="CJ123" s="12"/>
      <c r="CK123" s="12"/>
      <c r="CL123" s="12"/>
      <c r="CM123" s="12"/>
      <c r="CN123" s="12"/>
      <c r="CO123" s="12"/>
      <c r="CP123" s="12"/>
      <c r="CQ123" s="12"/>
      <c r="CR123" s="12"/>
      <c r="CS123" s="12"/>
      <c r="CT123" s="12"/>
      <c r="CU123" s="12"/>
      <c r="CV123" s="12"/>
      <c r="CW123" s="12"/>
      <c r="CX123" s="12"/>
      <c r="CY123" s="12"/>
      <c r="CZ123" s="12"/>
      <c r="DA123" s="12"/>
      <c r="DB123" s="12"/>
      <c r="DC123" s="12"/>
      <c r="DD123" s="12"/>
      <c r="DE123" s="12"/>
      <c r="DF123" s="12"/>
      <c r="DG123" s="12"/>
      <c r="DH123" s="12"/>
      <c r="DI123" s="12"/>
      <c r="DJ123" s="12"/>
      <c r="DK123" s="12"/>
      <c r="DL123" s="12"/>
      <c r="DM123" s="12"/>
      <c r="DN123" s="12"/>
      <c r="DO123" s="12"/>
      <c r="DP123" s="12"/>
      <c r="DQ123" s="12"/>
      <c r="DR123" s="12"/>
      <c r="DS123" s="12"/>
      <c r="DT123" s="12"/>
      <c r="DU123" s="12"/>
      <c r="DV123" s="12"/>
      <c r="DW123" s="12"/>
      <c r="DX123" s="12"/>
      <c r="DY123" s="12"/>
      <c r="DZ123" s="12"/>
      <c r="EA123" s="12"/>
      <c r="EB123" s="12"/>
      <c r="EC123" s="12"/>
      <c r="ED123" s="12"/>
      <c r="EE123" s="12"/>
      <c r="EF123" s="12"/>
      <c r="EG123" s="12"/>
      <c r="EH123" s="12"/>
      <c r="EI123" s="12"/>
      <c r="EJ123" s="12"/>
      <c r="EK123" s="12"/>
      <c r="EL123" s="12"/>
      <c r="EM123" s="12"/>
      <c r="EN123" s="12"/>
      <c r="EO123" s="12"/>
      <c r="EP123" s="12"/>
      <c r="EQ123" s="12"/>
      <c r="ER123" s="12"/>
      <c r="ES123" s="12"/>
      <c r="ET123" s="15"/>
    </row>
    <row r="124" spans="1:29" ht="51">
      <c r="A124" s="79"/>
      <c r="B124" s="79"/>
      <c r="C124" s="102"/>
      <c r="D124" s="106"/>
      <c r="E124" s="110"/>
      <c r="F124" s="110"/>
      <c r="G124" s="18" t="str">
        <f>VLOOKUP(H124,Hoja1!A$1:G$445,2,0)</f>
        <v>Carga de un peso mayor al recomendado</v>
      </c>
      <c r="H124" s="33" t="s">
        <v>486</v>
      </c>
      <c r="I124" s="18" t="str">
        <f>VLOOKUP(H124,Hoja1!A$2:G$445,3,0)</f>
        <v>Lesiones osteomusculares, lesiones osteoarticulares</v>
      </c>
      <c r="J124" s="19" t="s">
        <v>1199</v>
      </c>
      <c r="K124" s="18" t="str">
        <f>VLOOKUP(H124,Hoja1!A$2:G$445,4,0)</f>
        <v>Inspecciones planeadas e inspecciones no planeadas, procedimientos de programas de seguridad y salud en el trabajo</v>
      </c>
      <c r="L124" s="18" t="str">
        <f>VLOOKUP(H124,Hoja1!A$2:G$445,5,0)</f>
        <v>PVE Biomecánico, programa pausas activas, exámenes periódicos, recomendaciones, control de posturas</v>
      </c>
      <c r="M124" s="19">
        <v>2</v>
      </c>
      <c r="N124" s="20">
        <v>2</v>
      </c>
      <c r="O124" s="20">
        <v>25</v>
      </c>
      <c r="P124" s="20">
        <f t="shared" si="16"/>
        <v>4</v>
      </c>
      <c r="Q124" s="20">
        <f t="shared" si="17"/>
        <v>100</v>
      </c>
      <c r="R124" s="33" t="str">
        <f t="shared" si="18"/>
        <v>B-4</v>
      </c>
      <c r="S124" s="75" t="str">
        <f t="shared" si="19"/>
        <v>III</v>
      </c>
      <c r="T124" s="75" t="str">
        <f t="shared" si="20"/>
        <v>Mejorable</v>
      </c>
      <c r="U124" s="114"/>
      <c r="V124" s="18" t="str">
        <f>VLOOKUP(H124,Hoja1!A$2:G$445,6,0)</f>
        <v>Enfermedades del sistema osteomuscular</v>
      </c>
      <c r="W124" s="21"/>
      <c r="X124" s="21"/>
      <c r="Y124" s="21"/>
      <c r="Z124" s="17"/>
      <c r="AA124" s="17" t="str">
        <f>VLOOKUP(H124,Hoja1!A$2:G$445,7,0)</f>
        <v>Prevención en lesiones osteomusculares, Líderes en pausas activas</v>
      </c>
      <c r="AB124" s="118"/>
      <c r="AC124" s="102"/>
    </row>
    <row r="125" spans="1:29" ht="63.75">
      <c r="A125" s="79"/>
      <c r="B125" s="79"/>
      <c r="C125" s="102"/>
      <c r="D125" s="106"/>
      <c r="E125" s="110"/>
      <c r="F125" s="110"/>
      <c r="G125" s="18" t="str">
        <f>VLOOKUP(H125,Hoja1!A$1:G$445,2,0)</f>
        <v>Atropellamiento, Envestir</v>
      </c>
      <c r="H125" s="33" t="s">
        <v>1187</v>
      </c>
      <c r="I125" s="18" t="str">
        <f>VLOOKUP(H125,Hoja1!A$2:G$445,3,0)</f>
        <v>Lesiones, pérdidas materiales, muerte</v>
      </c>
      <c r="J125" s="19" t="s">
        <v>1199</v>
      </c>
      <c r="K125" s="18" t="str">
        <f>VLOOKUP(H125,Hoja1!A$2:G$445,4,0)</f>
        <v>Inspecciones planeadas e inspecciones no planeadas, procedimientos de programas de seguridad y salud en el trabajo</v>
      </c>
      <c r="L125" s="18" t="str">
        <f>VLOOKUP(H125,Hoja1!A$2:G$445,5,0)</f>
        <v>Programa de seguridad vial, señalización</v>
      </c>
      <c r="M125" s="19">
        <v>2</v>
      </c>
      <c r="N125" s="20">
        <v>2</v>
      </c>
      <c r="O125" s="20">
        <v>60</v>
      </c>
      <c r="P125" s="20">
        <f aca="true" t="shared" si="31" ref="P125:P169">M125*N125</f>
        <v>4</v>
      </c>
      <c r="Q125" s="20">
        <f aca="true" t="shared" si="32" ref="Q125:Q169">O125*P125</f>
        <v>240</v>
      </c>
      <c r="R125" s="33" t="str">
        <f aca="true" t="shared" si="33" ref="R125:R169">IF(P125=40,"MA-40",IF(P125=30,"MA-30",IF(P125=20,"A-20",IF(P125=10,"A-10",IF(P125=24,"MA-24",IF(P125=18,"A-18",IF(P125=12,"A-12",IF(P125=6,"M-6",IF(P125=8,"M-8",IF(P125=6,"M-6",IF(P125=4,"B-4",IF(P125=2,"B-2",))))))))))))</f>
        <v>B-4</v>
      </c>
      <c r="S125" s="75" t="str">
        <f aca="true" t="shared" si="34" ref="S125:S169">IF(Q125&lt;=20,"IV",IF(Q125&lt;=120,"III",IF(Q125&lt;=500,"II",IF(Q125&lt;=4000,"I"))))</f>
        <v>II</v>
      </c>
      <c r="T125" s="75" t="str">
        <f aca="true" t="shared" si="35" ref="T125:T169">IF(S125=0,"",IF(S125="IV","Aceptable",IF(S125="III","Mejorable",IF(S125="II","No Aceptable o Aceptable Con Control Especifico",IF(S125="I","No Aceptable","")))))</f>
        <v>No Aceptable o Aceptable Con Control Especifico</v>
      </c>
      <c r="U125" s="114"/>
      <c r="V125" s="18" t="str">
        <f>VLOOKUP(H125,Hoja1!A$2:G$445,6,0)</f>
        <v>Muerte</v>
      </c>
      <c r="W125" s="21"/>
      <c r="X125" s="21"/>
      <c r="Y125" s="21"/>
      <c r="Z125" s="17"/>
      <c r="AA125" s="17" t="str">
        <f>VLOOKUP(H125,Hoja1!A$2:G$445,7,0)</f>
        <v>Seguridad vial y manejo defensivo, aseguramiento de áreas de trabajo</v>
      </c>
      <c r="AB125" s="21" t="s">
        <v>1210</v>
      </c>
      <c r="AC125" s="102"/>
    </row>
    <row r="126" spans="1:29" ht="63.75">
      <c r="A126" s="79"/>
      <c r="B126" s="79"/>
      <c r="C126" s="102"/>
      <c r="D126" s="106"/>
      <c r="E126" s="110"/>
      <c r="F126" s="110"/>
      <c r="G126" s="18" t="str">
        <f>VLOOKUP(H126,Hoja1!A$1:G$445,2,0)</f>
        <v>Ingreso a pozos, Red de acueducto o excavaciones</v>
      </c>
      <c r="H126" s="33" t="s">
        <v>571</v>
      </c>
      <c r="I126" s="18" t="str">
        <f>VLOOKUP(H126,Hoja1!A$2:G$445,3,0)</f>
        <v>Intoxicación, asfixicia, daños vías resiratorias, muerte</v>
      </c>
      <c r="J126" s="19" t="s">
        <v>1199</v>
      </c>
      <c r="K126" s="18" t="str">
        <f>VLOOKUP(H126,Hoja1!A$2:G$445,4,0)</f>
        <v>Inspecciones planeadas e inspecciones no planeadas, procedimientos de programas de seguridad y salud en el trabajo</v>
      </c>
      <c r="L126" s="18" t="str">
        <f>VLOOKUP(H126,Hoja1!A$2:G$445,5,0)</f>
        <v>E.P.P. Colectivos, Tripoide</v>
      </c>
      <c r="M126" s="19">
        <v>2</v>
      </c>
      <c r="N126" s="20">
        <v>1</v>
      </c>
      <c r="O126" s="20">
        <v>60</v>
      </c>
      <c r="P126" s="20">
        <f t="shared" si="31"/>
        <v>2</v>
      </c>
      <c r="Q126" s="20">
        <f t="shared" si="32"/>
        <v>120</v>
      </c>
      <c r="R126" s="33" t="str">
        <f t="shared" si="33"/>
        <v>B-2</v>
      </c>
      <c r="S126" s="75" t="str">
        <f t="shared" si="34"/>
        <v>III</v>
      </c>
      <c r="T126" s="75" t="str">
        <f t="shared" si="35"/>
        <v>Mejorable</v>
      </c>
      <c r="U126" s="114"/>
      <c r="V126" s="18" t="str">
        <f>VLOOKUP(H126,Hoja1!A$2:G$445,6,0)</f>
        <v>Muerte</v>
      </c>
      <c r="W126" s="21"/>
      <c r="X126" s="21"/>
      <c r="Y126" s="21"/>
      <c r="Z126" s="17"/>
      <c r="AA126" s="17" t="str">
        <f>VLOOKUP(H126,Hoja1!A$2:G$445,7,0)</f>
        <v>Trabajo seguro en espacios confinados y manejo de medidores de gases, diligenciamiento de permisos de trabajos, uso y manejo adecuado de E.P.P.</v>
      </c>
      <c r="AB126" s="21" t="s">
        <v>1211</v>
      </c>
      <c r="AC126" s="102"/>
    </row>
    <row r="127" spans="1:29" ht="40.5">
      <c r="A127" s="79"/>
      <c r="B127" s="79"/>
      <c r="C127" s="102"/>
      <c r="D127" s="106"/>
      <c r="E127" s="110"/>
      <c r="F127" s="110"/>
      <c r="G127" s="18" t="str">
        <f>VLOOKUP(H127,Hoja1!A$1:G$445,2,0)</f>
        <v>Superficies de trabajo irregulares o deslizantes</v>
      </c>
      <c r="H127" s="33" t="s">
        <v>597</v>
      </c>
      <c r="I127" s="18" t="str">
        <f>VLOOKUP(H127,Hoja1!A$2:G$445,3,0)</f>
        <v>Caidas del mismo nivel, fracturas, golpe con objetos, caídas de objetos, obstrucción de rutas de evacuación</v>
      </c>
      <c r="J127" s="19" t="s">
        <v>1199</v>
      </c>
      <c r="K127" s="18" t="str">
        <f>VLOOKUP(H127,Hoja1!A$2:G$445,4,0)</f>
        <v>N/A</v>
      </c>
      <c r="L127" s="18" t="str">
        <f>VLOOKUP(H127,Hoja1!A$2:G$445,5,0)</f>
        <v>N/A</v>
      </c>
      <c r="M127" s="19">
        <v>6</v>
      </c>
      <c r="N127" s="20">
        <v>2</v>
      </c>
      <c r="O127" s="20">
        <v>25</v>
      </c>
      <c r="P127" s="20">
        <f t="shared" si="31"/>
        <v>12</v>
      </c>
      <c r="Q127" s="20">
        <f t="shared" si="32"/>
        <v>300</v>
      </c>
      <c r="R127" s="33" t="str">
        <f t="shared" si="33"/>
        <v>A-12</v>
      </c>
      <c r="S127" s="75" t="str">
        <f t="shared" si="34"/>
        <v>II</v>
      </c>
      <c r="T127" s="75" t="str">
        <f t="shared" si="35"/>
        <v>No Aceptable o Aceptable Con Control Especifico</v>
      </c>
      <c r="U127" s="114"/>
      <c r="V127" s="18" t="str">
        <f>VLOOKUP(H127,Hoja1!A$2:G$445,6,0)</f>
        <v>Caídas de distinto nivel</v>
      </c>
      <c r="W127" s="21"/>
      <c r="X127" s="21"/>
      <c r="Y127" s="21"/>
      <c r="Z127" s="17" t="s">
        <v>1215</v>
      </c>
      <c r="AA127" s="17" t="str">
        <f>VLOOKUP(H127,Hoja1!A$2:G$445,7,0)</f>
        <v>Pautas Básicas en orden y aseo en el lugar de trabajo, actos y condiciones inseguras</v>
      </c>
      <c r="AB127" s="21" t="s">
        <v>32</v>
      </c>
      <c r="AC127" s="102"/>
    </row>
    <row r="128" spans="1:29" ht="51">
      <c r="A128" s="79"/>
      <c r="B128" s="79"/>
      <c r="C128" s="102"/>
      <c r="D128" s="106"/>
      <c r="E128" s="110"/>
      <c r="F128" s="110"/>
      <c r="G128" s="18" t="str">
        <f>VLOOKUP(H128,Hoja1!A$1:G$445,2,0)</f>
        <v>inmersión ( lluvias, crecientes de rios y quebradas, caidas desde tarabitas, puentes y medios de trasnporte)</v>
      </c>
      <c r="H128" s="33" t="s">
        <v>1188</v>
      </c>
      <c r="I128" s="18" t="str">
        <f>VLOOKUP(H128,Hoja1!A$2:G$445,3,0)</f>
        <v>contusiones, laseraciones, afectaciones del sistema respiratorio</v>
      </c>
      <c r="J128" s="19" t="s">
        <v>1199</v>
      </c>
      <c r="K128" s="18" t="str">
        <f>VLOOKUP(H128,Hoja1!A$2:G$445,4,0)</f>
        <v>Inspecciones planeadas e inspecciones no planeadas, procedimientos de programas de seguridad y salud en el trabajo</v>
      </c>
      <c r="L128" s="18" t="str">
        <f>VLOOKUP(H128,Hoja1!A$2:G$445,5,0)</f>
        <v>E.P.P.</v>
      </c>
      <c r="M128" s="19">
        <v>2</v>
      </c>
      <c r="N128" s="20">
        <v>2</v>
      </c>
      <c r="O128" s="20">
        <v>100</v>
      </c>
      <c r="P128" s="20">
        <f t="shared" si="31"/>
        <v>4</v>
      </c>
      <c r="Q128" s="20">
        <f t="shared" si="32"/>
        <v>400</v>
      </c>
      <c r="R128" s="33" t="str">
        <f t="shared" si="33"/>
        <v>B-4</v>
      </c>
      <c r="S128" s="75" t="str">
        <f t="shared" si="34"/>
        <v>II</v>
      </c>
      <c r="T128" s="75" t="str">
        <f t="shared" si="35"/>
        <v>No Aceptable o Aceptable Con Control Especifico</v>
      </c>
      <c r="U128" s="114"/>
      <c r="V128" s="18" t="str">
        <f>VLOOKUP(H128,Hoja1!A$2:G$445,6,0)</f>
        <v>muerte</v>
      </c>
      <c r="W128" s="21"/>
      <c r="X128" s="21"/>
      <c r="Y128" s="21"/>
      <c r="Z128" s="17"/>
      <c r="AA128" s="17" t="str">
        <f>VLOOKUP(H128,Hoja1!A$2:G$445,7,0)</f>
        <v>capacitación en salvamento acuatico y primer respondiente</v>
      </c>
      <c r="AB128" s="21" t="s">
        <v>1212</v>
      </c>
      <c r="AC128" s="102"/>
    </row>
    <row r="129" spans="1:29" ht="63.75">
      <c r="A129" s="79"/>
      <c r="B129" s="79"/>
      <c r="C129" s="102"/>
      <c r="D129" s="106"/>
      <c r="E129" s="110"/>
      <c r="F129" s="110"/>
      <c r="G129" s="18" t="str">
        <f>VLOOKUP(H129,Hoja1!A$1:G$445,2,0)</f>
        <v>Herramientas Manuales</v>
      </c>
      <c r="H129" s="33" t="s">
        <v>606</v>
      </c>
      <c r="I129" s="18" t="str">
        <f>VLOOKUP(H129,Hoja1!A$2:G$445,3,0)</f>
        <v>Quemaduras, contusiones y lesiones</v>
      </c>
      <c r="J129" s="19" t="s">
        <v>1199</v>
      </c>
      <c r="K129" s="18" t="str">
        <f>VLOOKUP(H129,Hoja1!A$2:G$445,4,0)</f>
        <v>Inspecciones planeadas e inspecciones no planeadas, procedimientos de programas de seguridad y salud en el trabajo</v>
      </c>
      <c r="L129" s="18" t="str">
        <f>VLOOKUP(H129,Hoja1!A$2:G$445,5,0)</f>
        <v>E.P.P.</v>
      </c>
      <c r="M129" s="19">
        <v>2</v>
      </c>
      <c r="N129" s="20">
        <v>3</v>
      </c>
      <c r="O129" s="20">
        <v>25</v>
      </c>
      <c r="P129" s="20">
        <f t="shared" si="31"/>
        <v>6</v>
      </c>
      <c r="Q129" s="20">
        <f t="shared" si="32"/>
        <v>150</v>
      </c>
      <c r="R129" s="33" t="str">
        <f t="shared" si="33"/>
        <v>M-6</v>
      </c>
      <c r="S129" s="75" t="str">
        <f t="shared" si="34"/>
        <v>II</v>
      </c>
      <c r="T129" s="75" t="str">
        <f t="shared" si="35"/>
        <v>No Aceptable o Aceptable Con Control Especifico</v>
      </c>
      <c r="U129" s="114"/>
      <c r="V129" s="18" t="str">
        <f>VLOOKUP(H129,Hoja1!A$2:G$445,6,0)</f>
        <v>Amputación</v>
      </c>
      <c r="W129" s="21"/>
      <c r="X129" s="21"/>
      <c r="Y129" s="21"/>
      <c r="Z129" s="17"/>
      <c r="AA129" s="17" t="str">
        <f>VLOOKUP(H129,Hoja1!A$2:G$445,7,0)</f>
        <v xml:space="preserve">
Uso y manejo adecuado de E.P.P., uso y manejo adecuado de herramientas manuales y/o máqinas y equipos</v>
      </c>
      <c r="AB129" s="21" t="s">
        <v>32</v>
      </c>
      <c r="AC129" s="102"/>
    </row>
    <row r="130" spans="1:29" ht="79.5" customHeight="1">
      <c r="A130" s="79"/>
      <c r="B130" s="79"/>
      <c r="C130" s="102"/>
      <c r="D130" s="106"/>
      <c r="E130" s="110"/>
      <c r="F130" s="110"/>
      <c r="G130" s="18" t="str">
        <f>VLOOKUP(H130,Hoja1!A$1:G$445,2,0)</f>
        <v>Atraco, golpiza, atentados y secuestrados</v>
      </c>
      <c r="H130" s="33" t="s">
        <v>57</v>
      </c>
      <c r="I130" s="18" t="str">
        <f>VLOOKUP(H130,Hoja1!A$2:G$445,3,0)</f>
        <v>Estrés, golpes, Secuestros</v>
      </c>
      <c r="J130" s="19" t="s">
        <v>1199</v>
      </c>
      <c r="K130" s="18" t="str">
        <f>VLOOKUP(H130,Hoja1!A$2:G$445,4,0)</f>
        <v>Inspecciones planeadas e inspecciones no planeadas, procedimientos de programas de seguridad y salud en el trabajo</v>
      </c>
      <c r="L130" s="18" t="str">
        <f>VLOOKUP(H130,Hoja1!A$2:G$445,5,0)</f>
        <v xml:space="preserve">Uniformes Corporativos, Caquetas corporativas, Carnetización
</v>
      </c>
      <c r="M130" s="19">
        <v>2</v>
      </c>
      <c r="N130" s="20">
        <v>3</v>
      </c>
      <c r="O130" s="20">
        <v>60</v>
      </c>
      <c r="P130" s="20">
        <f t="shared" si="31"/>
        <v>6</v>
      </c>
      <c r="Q130" s="20">
        <f t="shared" si="32"/>
        <v>360</v>
      </c>
      <c r="R130" s="33" t="str">
        <f t="shared" si="33"/>
        <v>M-6</v>
      </c>
      <c r="S130" s="75" t="str">
        <f t="shared" si="34"/>
        <v>II</v>
      </c>
      <c r="T130" s="75" t="str">
        <f t="shared" si="35"/>
        <v>No Aceptable o Aceptable Con Control Especifico</v>
      </c>
      <c r="U130" s="114"/>
      <c r="V130" s="18" t="str">
        <f>VLOOKUP(H130,Hoja1!A$2:G$445,6,0)</f>
        <v>Secuestros</v>
      </c>
      <c r="W130" s="21"/>
      <c r="X130" s="21"/>
      <c r="Y130" s="21"/>
      <c r="Z130" s="17"/>
      <c r="AA130" s="17" t="str">
        <f>VLOOKUP(H130,Hoja1!A$2:G$445,7,0)</f>
        <v>N/A</v>
      </c>
      <c r="AB130" s="21" t="s">
        <v>1214</v>
      </c>
      <c r="AC130" s="102"/>
    </row>
    <row r="131" spans="1:150" s="13" customFormat="1" ht="89.25">
      <c r="A131" s="79"/>
      <c r="B131" s="79"/>
      <c r="C131" s="102"/>
      <c r="D131" s="106"/>
      <c r="E131" s="110"/>
      <c r="F131" s="110"/>
      <c r="G131" s="18" t="str">
        <f>VLOOKUP(H131,Hoja1!A$1:G$445,2,0)</f>
        <v>MANTENIMIENTO DE PUENTE GRUAS, LIMPIEZA DE CANALES, MANTENIMIENTO DE INSTALACIONES LOCATIVAS, MANTENIMIENTO Y REPARACIÓN DE POZOS</v>
      </c>
      <c r="H131" s="33" t="s">
        <v>624</v>
      </c>
      <c r="I131" s="18" t="str">
        <f>VLOOKUP(H131,Hoja1!A$2:G$445,3,0)</f>
        <v>LESIONES, FRACTURAS, MUERTE</v>
      </c>
      <c r="J131" s="19" t="s">
        <v>1199</v>
      </c>
      <c r="K131" s="18" t="str">
        <f>VLOOKUP(H131,Hoja1!A$2:G$445,4,0)</f>
        <v>Inspecciones planeadas e inspecciones no planeadas, procedimientos de programas de seguridad y salud en el trabajo</v>
      </c>
      <c r="L131" s="18" t="str">
        <f>VLOOKUP(H131,Hoja1!A$2:G$445,5,0)</f>
        <v>EPP</v>
      </c>
      <c r="M131" s="19">
        <v>2</v>
      </c>
      <c r="N131" s="20">
        <v>2</v>
      </c>
      <c r="O131" s="20">
        <v>100</v>
      </c>
      <c r="P131" s="20">
        <f t="shared" si="31"/>
        <v>4</v>
      </c>
      <c r="Q131" s="20">
        <f t="shared" si="32"/>
        <v>400</v>
      </c>
      <c r="R131" s="33" t="str">
        <f t="shared" si="33"/>
        <v>B-4</v>
      </c>
      <c r="S131" s="35" t="str">
        <f t="shared" si="34"/>
        <v>II</v>
      </c>
      <c r="T131" s="35" t="str">
        <f t="shared" si="35"/>
        <v>No Aceptable o Aceptable Con Control Especifico</v>
      </c>
      <c r="U131" s="114"/>
      <c r="V131" s="18" t="str">
        <f>VLOOKUP(H131,Hoja1!A$2:G$445,6,0)</f>
        <v>MUERTE</v>
      </c>
      <c r="W131" s="21"/>
      <c r="X131" s="21"/>
      <c r="Y131" s="21"/>
      <c r="Z131" s="17"/>
      <c r="AA131" s="17" t="str">
        <f>VLOOKUP(H131,Hoja1!A$2:G$445,7,0)</f>
        <v>CERTIFICACIÓN Y/O ENTRENAMIENTO EN TRABAJO SEGURO EN ALTURAS; DILGENCIAMIENTO DE PERMISO DE TRABAJO; USO Y MANEJO ADECUADO DE E.P.P.; ARME Y DESARME DE ANDAMIOS</v>
      </c>
      <c r="AB131" s="21" t="s">
        <v>32</v>
      </c>
      <c r="AC131" s="102"/>
      <c r="AD131" s="14"/>
      <c r="AE131" s="12"/>
      <c r="AF131" s="12"/>
      <c r="AG131" s="12"/>
      <c r="AH131" s="12"/>
      <c r="AI131" s="12"/>
      <c r="AJ131" s="12"/>
      <c r="AK131" s="12"/>
      <c r="AL131" s="12"/>
      <c r="AM131" s="12"/>
      <c r="AN131" s="12"/>
      <c r="AO131" s="12"/>
      <c r="AP131" s="12"/>
      <c r="AQ131" s="12"/>
      <c r="AR131" s="12"/>
      <c r="AS131" s="12"/>
      <c r="AT131" s="12"/>
      <c r="AU131" s="12"/>
      <c r="AV131" s="12"/>
      <c r="AW131" s="12"/>
      <c r="AX131" s="12"/>
      <c r="AY131" s="12"/>
      <c r="AZ131" s="12"/>
      <c r="BA131" s="12"/>
      <c r="BB131" s="12"/>
      <c r="BC131" s="12"/>
      <c r="BD131" s="12"/>
      <c r="BE131" s="12"/>
      <c r="BF131" s="12"/>
      <c r="BG131" s="12"/>
      <c r="BH131" s="12"/>
      <c r="BI131" s="12"/>
      <c r="BJ131" s="12"/>
      <c r="BK131" s="12"/>
      <c r="BL131" s="12"/>
      <c r="BM131" s="12"/>
      <c r="BN131" s="12"/>
      <c r="BO131" s="12"/>
      <c r="BP131" s="12"/>
      <c r="BQ131" s="12"/>
      <c r="BR131" s="12"/>
      <c r="BS131" s="12"/>
      <c r="BT131" s="12"/>
      <c r="BU131" s="12"/>
      <c r="BV131" s="12"/>
      <c r="BW131" s="12"/>
      <c r="BX131" s="12"/>
      <c r="BY131" s="12"/>
      <c r="BZ131" s="12"/>
      <c r="CA131" s="12"/>
      <c r="CB131" s="12"/>
      <c r="CC131" s="12"/>
      <c r="CD131" s="12"/>
      <c r="CE131" s="12"/>
      <c r="CF131" s="12"/>
      <c r="CG131" s="12"/>
      <c r="CH131" s="12"/>
      <c r="CI131" s="12"/>
      <c r="CJ131" s="12"/>
      <c r="CK131" s="12"/>
      <c r="CL131" s="12"/>
      <c r="CM131" s="12"/>
      <c r="CN131" s="12"/>
      <c r="CO131" s="12"/>
      <c r="CP131" s="12"/>
      <c r="CQ131" s="12"/>
      <c r="CR131" s="12"/>
      <c r="CS131" s="12"/>
      <c r="CT131" s="12"/>
      <c r="CU131" s="12"/>
      <c r="CV131" s="12"/>
      <c r="CW131" s="12"/>
      <c r="CX131" s="12"/>
      <c r="CY131" s="12"/>
      <c r="CZ131" s="12"/>
      <c r="DA131" s="12"/>
      <c r="DB131" s="12"/>
      <c r="DC131" s="12"/>
      <c r="DD131" s="12"/>
      <c r="DE131" s="12"/>
      <c r="DF131" s="12"/>
      <c r="DG131" s="12"/>
      <c r="DH131" s="12"/>
      <c r="DI131" s="12"/>
      <c r="DJ131" s="12"/>
      <c r="DK131" s="12"/>
      <c r="DL131" s="12"/>
      <c r="DM131" s="12"/>
      <c r="DN131" s="12"/>
      <c r="DO131" s="12"/>
      <c r="DP131" s="12"/>
      <c r="DQ131" s="12"/>
      <c r="DR131" s="12"/>
      <c r="DS131" s="12"/>
      <c r="DT131" s="12"/>
      <c r="DU131" s="12"/>
      <c r="DV131" s="12"/>
      <c r="DW131" s="12"/>
      <c r="DX131" s="12"/>
      <c r="DY131" s="12"/>
      <c r="DZ131" s="12"/>
      <c r="EA131" s="12"/>
      <c r="EB131" s="12"/>
      <c r="EC131" s="12"/>
      <c r="ED131" s="12"/>
      <c r="EE131" s="12"/>
      <c r="EF131" s="12"/>
      <c r="EG131" s="12"/>
      <c r="EH131" s="12"/>
      <c r="EI131" s="12"/>
      <c r="EJ131" s="12"/>
      <c r="EK131" s="12"/>
      <c r="EL131" s="12"/>
      <c r="EM131" s="12"/>
      <c r="EN131" s="12"/>
      <c r="EO131" s="12"/>
      <c r="EP131" s="12"/>
      <c r="EQ131" s="12"/>
      <c r="ER131" s="12"/>
      <c r="ES131" s="12"/>
      <c r="ET131" s="15"/>
    </row>
    <row r="132" spans="1:29" ht="51">
      <c r="A132" s="79"/>
      <c r="B132" s="79"/>
      <c r="C132" s="102"/>
      <c r="D132" s="106"/>
      <c r="E132" s="110"/>
      <c r="F132" s="110"/>
      <c r="G132" s="18" t="str">
        <f>VLOOKUP(H132,Hoja1!A$1:G$445,2,0)</f>
        <v>LLUVIAS, GRANIZADA, HELADAS</v>
      </c>
      <c r="H132" s="33" t="s">
        <v>86</v>
      </c>
      <c r="I132" s="18" t="str">
        <f>VLOOKUP(H132,Hoja1!A$2:G$445,3,0)</f>
        <v>DERRUMBES, HIPOTERMIA, DAÑO EN INSTALACIONES</v>
      </c>
      <c r="J132" s="19" t="s">
        <v>1199</v>
      </c>
      <c r="K132" s="18" t="str">
        <f>VLOOKUP(H132,Hoja1!A$2:G$445,4,0)</f>
        <v>Inspecciones planeadas e inspecciones no planeadas, procedimientos de programas de seguridad y salud en el trabajo</v>
      </c>
      <c r="L132" s="18" t="str">
        <f>VLOOKUP(H132,Hoja1!A$2:G$445,5,0)</f>
        <v>BRIGADAS DE EMERGENCIAS</v>
      </c>
      <c r="M132" s="19">
        <v>2</v>
      </c>
      <c r="N132" s="20">
        <v>1</v>
      </c>
      <c r="O132" s="20">
        <v>100</v>
      </c>
      <c r="P132" s="20">
        <f t="shared" si="31"/>
        <v>2</v>
      </c>
      <c r="Q132" s="20">
        <f t="shared" si="32"/>
        <v>200</v>
      </c>
      <c r="R132" s="33" t="str">
        <f t="shared" si="33"/>
        <v>B-2</v>
      </c>
      <c r="S132" s="75" t="str">
        <f t="shared" si="34"/>
        <v>II</v>
      </c>
      <c r="T132" s="75" t="str">
        <f t="shared" si="35"/>
        <v>No Aceptable o Aceptable Con Control Especifico</v>
      </c>
      <c r="U132" s="114"/>
      <c r="V132" s="18" t="str">
        <f>VLOOKUP(H132,Hoja1!A$2:G$445,6,0)</f>
        <v>MUERTE</v>
      </c>
      <c r="W132" s="21"/>
      <c r="X132" s="21"/>
      <c r="Y132" s="21"/>
      <c r="Z132" s="131" t="s">
        <v>1217</v>
      </c>
      <c r="AA132" s="17" t="str">
        <f>VLOOKUP(H132,Hoja1!A$2:G$445,7,0)</f>
        <v>ENTRENAMIENTO DE LA BRIGADA; DIVULGACIÓN DE PLAN DE EMERGENCIA</v>
      </c>
      <c r="AB132" s="118" t="s">
        <v>1216</v>
      </c>
      <c r="AC132" s="102"/>
    </row>
    <row r="133" spans="1:29" ht="51.75" thickBot="1">
      <c r="A133" s="79"/>
      <c r="B133" s="79"/>
      <c r="C133" s="104"/>
      <c r="D133" s="108"/>
      <c r="E133" s="112"/>
      <c r="F133" s="112"/>
      <c r="G133" s="23" t="str">
        <f>VLOOKUP(H133,Hoja1!A$1:G$445,2,0)</f>
        <v>SISMOS, INCENDIOS, INUNDACIONES, TERREMOTOS, VENDAVALES, DERRUMBE</v>
      </c>
      <c r="H133" s="36" t="s">
        <v>62</v>
      </c>
      <c r="I133" s="23" t="str">
        <f>VLOOKUP(H133,Hoja1!A$2:G$445,3,0)</f>
        <v>SISMOS, INCENDIOS, INUNDACIONES, TERREMOTOS, VENDAVALES</v>
      </c>
      <c r="J133" s="24" t="s">
        <v>1199</v>
      </c>
      <c r="K133" s="23" t="str">
        <f>VLOOKUP(H133,Hoja1!A$2:G$445,4,0)</f>
        <v>Inspecciones planeadas e inspecciones no planeadas, procedimientos de programas de seguridad y salud en el trabajo</v>
      </c>
      <c r="L133" s="23" t="str">
        <f>VLOOKUP(H133,Hoja1!A$2:G$445,5,0)</f>
        <v>BRIGADAS DE EMERGENCIAS</v>
      </c>
      <c r="M133" s="24">
        <v>2</v>
      </c>
      <c r="N133" s="25">
        <v>1</v>
      </c>
      <c r="O133" s="25">
        <v>100</v>
      </c>
      <c r="P133" s="25">
        <f t="shared" si="31"/>
        <v>2</v>
      </c>
      <c r="Q133" s="25">
        <f t="shared" si="32"/>
        <v>200</v>
      </c>
      <c r="R133" s="36" t="str">
        <f t="shared" si="33"/>
        <v>B-2</v>
      </c>
      <c r="S133" s="76" t="str">
        <f t="shared" si="34"/>
        <v>II</v>
      </c>
      <c r="T133" s="76" t="str">
        <f t="shared" si="35"/>
        <v>No Aceptable o Aceptable Con Control Especifico</v>
      </c>
      <c r="U133" s="116"/>
      <c r="V133" s="23" t="str">
        <f>VLOOKUP(H133,Hoja1!A$2:G$445,6,0)</f>
        <v>MUERTE</v>
      </c>
      <c r="W133" s="26"/>
      <c r="X133" s="26"/>
      <c r="Y133" s="26"/>
      <c r="Z133" s="132"/>
      <c r="AA133" s="22" t="str">
        <f>VLOOKUP(H133,Hoja1!A$2:G$445,7,0)</f>
        <v>ENTRENAMIENTO DE LA BRIGADA; DIVULGACIÓN DE PLAN DE EMERGENCIA</v>
      </c>
      <c r="AB133" s="133"/>
      <c r="AC133" s="104"/>
    </row>
    <row r="134" spans="1:29" ht="51">
      <c r="A134" s="79"/>
      <c r="B134" s="79"/>
      <c r="C134" s="122" t="str">
        <f>VLOOKUP(E134,'[1]Hoja2'!A$2:C$81,2,0)</f>
        <v>Responder por la operacion, funcionamiento y mantenimiento de los vehiculos tales como: vehiculos, volquetas, carrotanques, camiones, furgones y similares, para cumplir con el trasporte de personal o de elementos del area siguiendo las instrucciones precisas que le sean proporcionadas.</v>
      </c>
      <c r="D134" s="125" t="str">
        <f>VLOOKUP(E134,'[1]Hoja2'!A$2:C$81,3,0)</f>
        <v>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v>
      </c>
      <c r="E134" s="128" t="s">
        <v>1035</v>
      </c>
      <c r="F134" s="128" t="s">
        <v>1196</v>
      </c>
      <c r="G134" s="53" t="str">
        <f>VLOOKUP(H134,'[1]Hoja1'!A$1:G$445,2,0)</f>
        <v>INFRAROJA, ULTRAVIOLETA, VISIBLE, RADIOFRECUENCIA, MICROONDAS, LASER</v>
      </c>
      <c r="H134" s="54" t="s">
        <v>67</v>
      </c>
      <c r="I134" s="53" t="str">
        <f>VLOOKUP(H134,'[1]Hoja1'!A$2:G$445,3,0)</f>
        <v>CÁNCER, LESIONES DÉRMICAS Y OCULARES</v>
      </c>
      <c r="J134" s="55" t="s">
        <v>1199</v>
      </c>
      <c r="K134" s="53" t="str">
        <f>VLOOKUP(H134,'[1]Hoja1'!A$2:G$445,4,0)</f>
        <v>Inspecciones planeadas e inspecciones no planeadas, procedimientos de programas de seguridad y salud en el trabajo</v>
      </c>
      <c r="L134" s="53" t="str">
        <f>VLOOKUP(H134,'[1]Hoja1'!A$2:G$445,5,0)</f>
        <v>PROGRAMA BLOQUEADOR SOLAR</v>
      </c>
      <c r="M134" s="55">
        <v>2</v>
      </c>
      <c r="N134" s="56">
        <v>3</v>
      </c>
      <c r="O134" s="56">
        <v>10</v>
      </c>
      <c r="P134" s="56">
        <f t="shared" si="31"/>
        <v>6</v>
      </c>
      <c r="Q134" s="56">
        <f t="shared" si="32"/>
        <v>60</v>
      </c>
      <c r="R134" s="54" t="str">
        <f t="shared" si="33"/>
        <v>M-6</v>
      </c>
      <c r="S134" s="57" t="str">
        <f t="shared" si="34"/>
        <v>III</v>
      </c>
      <c r="T134" s="57" t="str">
        <f t="shared" si="35"/>
        <v>Mejorable</v>
      </c>
      <c r="U134" s="97">
        <v>3</v>
      </c>
      <c r="V134" s="53" t="str">
        <f>VLOOKUP(H134,'[1]Hoja1'!A$2:G$445,6,0)</f>
        <v>CÁNCER</v>
      </c>
      <c r="W134" s="58"/>
      <c r="X134" s="58"/>
      <c r="Y134" s="58"/>
      <c r="Z134" s="59"/>
      <c r="AA134" s="59" t="str">
        <f>VLOOKUP(H134,'[1]Hoja1'!A$2:G$445,7,0)</f>
        <v>N/A</v>
      </c>
      <c r="AB134" s="58" t="s">
        <v>1220</v>
      </c>
      <c r="AC134" s="83" t="s">
        <v>1200</v>
      </c>
    </row>
    <row r="135" spans="1:29" ht="51">
      <c r="A135" s="79"/>
      <c r="B135" s="79"/>
      <c r="C135" s="123"/>
      <c r="D135" s="126"/>
      <c r="E135" s="129"/>
      <c r="F135" s="129"/>
      <c r="G135" s="60" t="str">
        <f>VLOOKUP(H135,'[1]Hoja1'!A$1:G$445,2,0)</f>
        <v>ENERGÍA TÉRMICA, CAMBIO DE TEMPERATURA DURANTE LOS RECORRIDOS</v>
      </c>
      <c r="H135" s="61" t="s">
        <v>174</v>
      </c>
      <c r="I135" s="60" t="str">
        <f>VLOOKUP(H135,'[1]Hoja1'!A$2:G$445,3,0)</f>
        <v xml:space="preserve"> HIPOTERMIA</v>
      </c>
      <c r="J135" s="62" t="s">
        <v>1199</v>
      </c>
      <c r="K135" s="60" t="str">
        <f>VLOOKUP(H135,'[1]Hoja1'!A$2:G$445,4,0)</f>
        <v>Inspecciones planeadas e inspecciones no planeadas, procedimientos de programas de seguridad y salud en el trabajo</v>
      </c>
      <c r="L135" s="60" t="str">
        <f>VLOOKUP(H135,'[1]Hoja1'!A$2:G$445,5,0)</f>
        <v>EPP OVEROLES TERMICOS</v>
      </c>
      <c r="M135" s="62">
        <v>2</v>
      </c>
      <c r="N135" s="63">
        <v>2</v>
      </c>
      <c r="O135" s="63">
        <v>10</v>
      </c>
      <c r="P135" s="63">
        <f t="shared" si="31"/>
        <v>4</v>
      </c>
      <c r="Q135" s="63">
        <f t="shared" si="32"/>
        <v>40</v>
      </c>
      <c r="R135" s="61" t="str">
        <f t="shared" si="33"/>
        <v>B-4</v>
      </c>
      <c r="S135" s="64" t="str">
        <f t="shared" si="34"/>
        <v>III</v>
      </c>
      <c r="T135" s="64" t="str">
        <f t="shared" si="35"/>
        <v>Mejorable</v>
      </c>
      <c r="U135" s="98"/>
      <c r="V135" s="60" t="str">
        <f>VLOOKUP(H135,'[1]Hoja1'!A$2:G$445,6,0)</f>
        <v xml:space="preserve"> HIPOTERMIA</v>
      </c>
      <c r="W135" s="65"/>
      <c r="X135" s="65"/>
      <c r="Y135" s="65"/>
      <c r="Z135" s="66"/>
      <c r="AA135" s="66" t="str">
        <f>VLOOKUP(H135,'[1]Hoja1'!A$2:G$445,7,0)</f>
        <v>N/A</v>
      </c>
      <c r="AB135" s="65" t="s">
        <v>1221</v>
      </c>
      <c r="AC135" s="84"/>
    </row>
    <row r="136" spans="1:29" ht="36.75" customHeight="1">
      <c r="A136" s="79"/>
      <c r="B136" s="79"/>
      <c r="C136" s="123"/>
      <c r="D136" s="126"/>
      <c r="E136" s="129"/>
      <c r="F136" s="129"/>
      <c r="G136" s="60" t="str">
        <f>VLOOKUP(H136,'[1]Hoja1'!A$1:G$445,2,0)</f>
        <v>NATURALEZA DE LA TAREA</v>
      </c>
      <c r="H136" s="61" t="s">
        <v>76</v>
      </c>
      <c r="I136" s="60" t="str">
        <f>VLOOKUP(H136,'[1]Hoja1'!A$2:G$445,3,0)</f>
        <v>ESTRÉS,  TRANSTORNOS DEL SUEÑO</v>
      </c>
      <c r="J136" s="62" t="s">
        <v>1199</v>
      </c>
      <c r="K136" s="60" t="str">
        <f>VLOOKUP(H136,'[1]Hoja1'!A$2:G$445,4,0)</f>
        <v>N/A</v>
      </c>
      <c r="L136" s="60" t="str">
        <f>VLOOKUP(H136,'[1]Hoja1'!A$2:G$445,5,0)</f>
        <v>PVE PSICOSOCIAL</v>
      </c>
      <c r="M136" s="62">
        <v>2</v>
      </c>
      <c r="N136" s="63">
        <v>2</v>
      </c>
      <c r="O136" s="63">
        <v>10</v>
      </c>
      <c r="P136" s="63">
        <f t="shared" si="31"/>
        <v>4</v>
      </c>
      <c r="Q136" s="63">
        <f t="shared" si="32"/>
        <v>40</v>
      </c>
      <c r="R136" s="61" t="str">
        <f t="shared" si="33"/>
        <v>B-4</v>
      </c>
      <c r="S136" s="64" t="str">
        <f t="shared" si="34"/>
        <v>III</v>
      </c>
      <c r="T136" s="64" t="str">
        <f t="shared" si="35"/>
        <v>Mejorable</v>
      </c>
      <c r="U136" s="98"/>
      <c r="V136" s="60" t="str">
        <f>VLOOKUP(H136,'[1]Hoja1'!A$2:G$445,6,0)</f>
        <v>ESTRÉS</v>
      </c>
      <c r="W136" s="65"/>
      <c r="X136" s="65"/>
      <c r="Y136" s="65"/>
      <c r="Z136" s="66"/>
      <c r="AA136" s="66" t="str">
        <f>VLOOKUP(H136,'[1]Hoja1'!A$2:G$445,7,0)</f>
        <v>N/A</v>
      </c>
      <c r="AB136" s="82" t="s">
        <v>1222</v>
      </c>
      <c r="AC136" s="84"/>
    </row>
    <row r="137" spans="1:29" ht="36.75" customHeight="1">
      <c r="A137" s="79"/>
      <c r="B137" s="79"/>
      <c r="C137" s="123"/>
      <c r="D137" s="126"/>
      <c r="E137" s="129"/>
      <c r="F137" s="129"/>
      <c r="G137" s="60" t="str">
        <f>VLOOKUP(H137,'[1]Hoja1'!A$1:G$445,2,0)</f>
        <v xml:space="preserve"> ALTA CONCENTRACIÓN</v>
      </c>
      <c r="H137" s="61" t="s">
        <v>88</v>
      </c>
      <c r="I137" s="60" t="str">
        <f>VLOOKUP(H137,'[1]Hoja1'!A$2:G$445,3,0)</f>
        <v>ESTRÉS, DEPRESIÓN, TRANSTORNOS DEL SUEÑO, AUSENCIA DE ATENCIÓN</v>
      </c>
      <c r="J137" s="62" t="s">
        <v>1199</v>
      </c>
      <c r="K137" s="60" t="str">
        <f>VLOOKUP(H137,'[1]Hoja1'!A$2:G$445,4,0)</f>
        <v>N/A</v>
      </c>
      <c r="L137" s="60" t="str">
        <f>VLOOKUP(H137,'[1]Hoja1'!A$2:G$445,5,0)</f>
        <v>PVE PSICOSOCIAL</v>
      </c>
      <c r="M137" s="62">
        <v>2</v>
      </c>
      <c r="N137" s="63">
        <v>1</v>
      </c>
      <c r="O137" s="63">
        <v>10</v>
      </c>
      <c r="P137" s="63">
        <f t="shared" si="31"/>
        <v>2</v>
      </c>
      <c r="Q137" s="63">
        <f t="shared" si="32"/>
        <v>20</v>
      </c>
      <c r="R137" s="61" t="str">
        <f t="shared" si="33"/>
        <v>B-2</v>
      </c>
      <c r="S137" s="64" t="str">
        <f t="shared" si="34"/>
        <v>IV</v>
      </c>
      <c r="T137" s="64" t="str">
        <f t="shared" si="35"/>
        <v>Aceptable</v>
      </c>
      <c r="U137" s="98"/>
      <c r="V137" s="60" t="str">
        <f>VLOOKUP(H137,'[1]Hoja1'!A$2:G$445,6,0)</f>
        <v>ESTRÉS, ALTERACIÓN DEL SISTEMA NERVIOSO</v>
      </c>
      <c r="W137" s="65"/>
      <c r="X137" s="65"/>
      <c r="Y137" s="65"/>
      <c r="Z137" s="66"/>
      <c r="AA137" s="66" t="str">
        <f>VLOOKUP(H137,'[1]Hoja1'!A$2:G$445,7,0)</f>
        <v>N/A</v>
      </c>
      <c r="AB137" s="82"/>
      <c r="AC137" s="84"/>
    </row>
    <row r="138" spans="1:29" ht="51">
      <c r="A138" s="79"/>
      <c r="B138" s="79"/>
      <c r="C138" s="123"/>
      <c r="D138" s="126"/>
      <c r="E138" s="129"/>
      <c r="F138" s="129"/>
      <c r="G138" s="60" t="str">
        <f>VLOOKUP(H138,'[1]Hoja1'!A$1:G$445,2,0)</f>
        <v>Forzadas, Prolongadas</v>
      </c>
      <c r="H138" s="61" t="s">
        <v>40</v>
      </c>
      <c r="I138" s="60" t="str">
        <f>VLOOKUP(H138,'[1]Hoja1'!A$2:G$445,3,0)</f>
        <v xml:space="preserve">Lesiones osteomusculares, lesiones osteoarticulares
</v>
      </c>
      <c r="J138" s="62" t="s">
        <v>1199</v>
      </c>
      <c r="K138" s="60" t="str">
        <f>VLOOKUP(H138,'[1]Hoja1'!A$2:G$445,4,0)</f>
        <v>Inspecciones planeadas e inspecciones no planeadas, procedimientos de programas de seguridad y salud en el trabajo</v>
      </c>
      <c r="L138" s="60" t="str">
        <f>VLOOKUP(H138,'[1]Hoja1'!A$2:G$445,5,0)</f>
        <v>PVE Biomecánico, programa pausas activas, exámenes periódicos, recomendaciones, control de posturas</v>
      </c>
      <c r="M138" s="62">
        <v>2</v>
      </c>
      <c r="N138" s="63">
        <v>3</v>
      </c>
      <c r="O138" s="63">
        <v>25</v>
      </c>
      <c r="P138" s="63">
        <f t="shared" si="31"/>
        <v>6</v>
      </c>
      <c r="Q138" s="63">
        <f t="shared" si="32"/>
        <v>150</v>
      </c>
      <c r="R138" s="61" t="str">
        <f t="shared" si="33"/>
        <v>M-6</v>
      </c>
      <c r="S138" s="64" t="str">
        <f t="shared" si="34"/>
        <v>II</v>
      </c>
      <c r="T138" s="64" t="str">
        <f t="shared" si="35"/>
        <v>No Aceptable o Aceptable Con Control Especifico</v>
      </c>
      <c r="U138" s="98"/>
      <c r="V138" s="60" t="str">
        <f>VLOOKUP(H138,'[1]Hoja1'!A$2:G$445,6,0)</f>
        <v>Enfermedades Osteomusculares</v>
      </c>
      <c r="W138" s="65"/>
      <c r="X138" s="65"/>
      <c r="Y138" s="65"/>
      <c r="Z138" s="66"/>
      <c r="AA138" s="66" t="str">
        <f>VLOOKUP(H138,'[1]Hoja1'!A$2:G$445,7,0)</f>
        <v>Prevención en lesiones osteomusculares, líderes de pausas activas</v>
      </c>
      <c r="AB138" s="82" t="s">
        <v>1223</v>
      </c>
      <c r="AC138" s="84"/>
    </row>
    <row r="139" spans="1:29" ht="51">
      <c r="A139" s="79"/>
      <c r="B139" s="79"/>
      <c r="C139" s="123"/>
      <c r="D139" s="126"/>
      <c r="E139" s="129"/>
      <c r="F139" s="129"/>
      <c r="G139" s="60" t="str">
        <f>VLOOKUP(H139,'[1]Hoja1'!A$1:G$445,2,0)</f>
        <v>Carga de un peso mayor al recomendado</v>
      </c>
      <c r="H139" s="61" t="s">
        <v>486</v>
      </c>
      <c r="I139" s="60" t="str">
        <f>VLOOKUP(H139,'[1]Hoja1'!A$2:G$445,3,0)</f>
        <v>Lesiones osteomusculares, lesiones osteoarticulares</v>
      </c>
      <c r="J139" s="62" t="s">
        <v>1199</v>
      </c>
      <c r="K139" s="60" t="str">
        <f>VLOOKUP(H139,'[1]Hoja1'!A$2:G$445,4,0)</f>
        <v>Inspecciones planeadas e inspecciones no planeadas, procedimientos de programas de seguridad y salud en el trabajo</v>
      </c>
      <c r="L139" s="60" t="str">
        <f>VLOOKUP(H139,'[1]Hoja1'!A$2:G$445,5,0)</f>
        <v>PVE Biomecánico, programa pausas activas, exámenes periódicos, recomendaciones, control de posturas</v>
      </c>
      <c r="M139" s="62">
        <v>2</v>
      </c>
      <c r="N139" s="63">
        <v>1</v>
      </c>
      <c r="O139" s="63">
        <v>10</v>
      </c>
      <c r="P139" s="63">
        <f t="shared" si="31"/>
        <v>2</v>
      </c>
      <c r="Q139" s="63">
        <f t="shared" si="32"/>
        <v>20</v>
      </c>
      <c r="R139" s="61" t="str">
        <f t="shared" si="33"/>
        <v>B-2</v>
      </c>
      <c r="S139" s="64" t="str">
        <f t="shared" si="34"/>
        <v>IV</v>
      </c>
      <c r="T139" s="64" t="str">
        <f t="shared" si="35"/>
        <v>Aceptable</v>
      </c>
      <c r="U139" s="98"/>
      <c r="V139" s="60" t="str">
        <f>VLOOKUP(H139,'[1]Hoja1'!A$2:G$445,6,0)</f>
        <v>Enfermedades del sistema osteomuscular</v>
      </c>
      <c r="W139" s="65"/>
      <c r="X139" s="65"/>
      <c r="Y139" s="65"/>
      <c r="Z139" s="66"/>
      <c r="AA139" s="66" t="str">
        <f>VLOOKUP(H139,'[1]Hoja1'!A$2:G$445,7,0)</f>
        <v>Prevención en lesiones osteomusculares, Líderes en pausas activas</v>
      </c>
      <c r="AB139" s="82"/>
      <c r="AC139" s="84"/>
    </row>
    <row r="140" spans="1:29" ht="68.25" customHeight="1">
      <c r="A140" s="79"/>
      <c r="B140" s="79"/>
      <c r="C140" s="123"/>
      <c r="D140" s="126"/>
      <c r="E140" s="129"/>
      <c r="F140" s="129"/>
      <c r="G140" s="60" t="str">
        <f>VLOOKUP(H140,'[1]Hoja1'!A$1:G$445,2,0)</f>
        <v>Atropellamiento, Envestir</v>
      </c>
      <c r="H140" s="61" t="s">
        <v>1187</v>
      </c>
      <c r="I140" s="60" t="str">
        <f>VLOOKUP(H140,'[1]Hoja1'!A$2:G$445,3,0)</f>
        <v>Lesiones, pérdidas materiales, muerte</v>
      </c>
      <c r="J140" s="62" t="s">
        <v>1199</v>
      </c>
      <c r="K140" s="60" t="str">
        <f>VLOOKUP(H140,'[1]Hoja1'!A$2:G$445,4,0)</f>
        <v>Inspecciones planeadas e inspecciones no planeadas, procedimientos de programas de seguridad y salud en el trabajo</v>
      </c>
      <c r="L140" s="60" t="str">
        <f>VLOOKUP(H140,'[1]Hoja1'!A$2:G$445,5,0)</f>
        <v>Programa de seguridad vial, señalización</v>
      </c>
      <c r="M140" s="62">
        <v>2</v>
      </c>
      <c r="N140" s="63">
        <v>3</v>
      </c>
      <c r="O140" s="63">
        <v>60</v>
      </c>
      <c r="P140" s="63">
        <f t="shared" si="31"/>
        <v>6</v>
      </c>
      <c r="Q140" s="63">
        <f t="shared" si="32"/>
        <v>360</v>
      </c>
      <c r="R140" s="61" t="str">
        <f t="shared" si="33"/>
        <v>M-6</v>
      </c>
      <c r="S140" s="64" t="str">
        <f t="shared" si="34"/>
        <v>II</v>
      </c>
      <c r="T140" s="64" t="str">
        <f t="shared" si="35"/>
        <v>No Aceptable o Aceptable Con Control Especifico</v>
      </c>
      <c r="U140" s="98"/>
      <c r="V140" s="60" t="str">
        <f>VLOOKUP(H140,'[1]Hoja1'!A$2:G$445,6,0)</f>
        <v>Muerte</v>
      </c>
      <c r="W140" s="65"/>
      <c r="X140" s="65"/>
      <c r="Y140" s="65"/>
      <c r="Z140" s="66"/>
      <c r="AA140" s="66" t="str">
        <f>VLOOKUP(H140,'[1]Hoja1'!A$2:G$445,7,0)</f>
        <v>Seguridad vial y manejo defensivo, aseguramiento de áreas de trabajo</v>
      </c>
      <c r="AB140" s="65" t="s">
        <v>1210</v>
      </c>
      <c r="AC140" s="84"/>
    </row>
    <row r="141" spans="1:29" ht="81" customHeight="1">
      <c r="A141" s="79"/>
      <c r="B141" s="79"/>
      <c r="C141" s="123"/>
      <c r="D141" s="126"/>
      <c r="E141" s="129"/>
      <c r="F141" s="129"/>
      <c r="G141" s="60" t="str">
        <f>VLOOKUP(H141,'[1]Hoja1'!A$1:G$445,2,0)</f>
        <v>Atraco, golpiza, atentados y secuestrados</v>
      </c>
      <c r="H141" s="61" t="s">
        <v>57</v>
      </c>
      <c r="I141" s="60" t="str">
        <f>VLOOKUP(H141,'[1]Hoja1'!A$2:G$445,3,0)</f>
        <v>Estrés, golpes, Secuestros</v>
      </c>
      <c r="J141" s="62" t="s">
        <v>1199</v>
      </c>
      <c r="K141" s="60" t="str">
        <f>VLOOKUP(H141,'[1]Hoja1'!A$2:G$445,4,0)</f>
        <v>Inspecciones planeadas e inspecciones no planeadas, procedimientos de programas de seguridad y salud en el trabajo</v>
      </c>
      <c r="L141" s="60" t="str">
        <f>VLOOKUP(H141,'[1]Hoja1'!A$2:G$445,5,0)</f>
        <v xml:space="preserve">Uniformes Corporativos, Caquetas corporativas, Carnetización
</v>
      </c>
      <c r="M141" s="62">
        <v>2</v>
      </c>
      <c r="N141" s="63">
        <v>3</v>
      </c>
      <c r="O141" s="63">
        <v>60</v>
      </c>
      <c r="P141" s="63">
        <f t="shared" si="31"/>
        <v>6</v>
      </c>
      <c r="Q141" s="63">
        <f t="shared" si="32"/>
        <v>360</v>
      </c>
      <c r="R141" s="61" t="str">
        <f t="shared" si="33"/>
        <v>M-6</v>
      </c>
      <c r="S141" s="64" t="str">
        <f t="shared" si="34"/>
        <v>II</v>
      </c>
      <c r="T141" s="64" t="str">
        <f t="shared" si="35"/>
        <v>No Aceptable o Aceptable Con Control Especifico</v>
      </c>
      <c r="U141" s="98"/>
      <c r="V141" s="60" t="str">
        <f>VLOOKUP(H141,'[1]Hoja1'!A$2:G$445,6,0)</f>
        <v>Secuestros</v>
      </c>
      <c r="W141" s="65"/>
      <c r="X141" s="65"/>
      <c r="Y141" s="65"/>
      <c r="Z141" s="66"/>
      <c r="AA141" s="66" t="str">
        <f>VLOOKUP(H141,'[1]Hoja1'!A$2:G$445,7,0)</f>
        <v>N/A</v>
      </c>
      <c r="AB141" s="65" t="s">
        <v>1214</v>
      </c>
      <c r="AC141" s="84"/>
    </row>
    <row r="142" spans="1:29" ht="40.5">
      <c r="A142" s="79"/>
      <c r="B142" s="79"/>
      <c r="C142" s="123"/>
      <c r="D142" s="126"/>
      <c r="E142" s="129"/>
      <c r="F142" s="129"/>
      <c r="G142" s="60" t="str">
        <f>VLOOKUP(H142,Hoja1!A$1:G$445,2,0)</f>
        <v>Superficies de trabajo irregulares o deslizantes</v>
      </c>
      <c r="H142" s="61" t="s">
        <v>597</v>
      </c>
      <c r="I142" s="60" t="str">
        <f>VLOOKUP(H142,Hoja1!A$2:G$445,3,0)</f>
        <v>Caidas del mismo nivel, fracturas, golpe con objetos, caídas de objetos, obstrucción de rutas de evacuación</v>
      </c>
      <c r="J142" s="62" t="s">
        <v>1199</v>
      </c>
      <c r="K142" s="60" t="str">
        <f>VLOOKUP(H142,Hoja1!A$2:G$445,4,0)</f>
        <v>N/A</v>
      </c>
      <c r="L142" s="60" t="str">
        <f>VLOOKUP(H142,Hoja1!A$2:G$445,5,0)</f>
        <v>N/A</v>
      </c>
      <c r="M142" s="62">
        <v>6</v>
      </c>
      <c r="N142" s="63">
        <v>2</v>
      </c>
      <c r="O142" s="63">
        <v>25</v>
      </c>
      <c r="P142" s="63">
        <f aca="true" t="shared" si="36" ref="P142:P144">M142*N142</f>
        <v>12</v>
      </c>
      <c r="Q142" s="63">
        <f aca="true" t="shared" si="37" ref="Q142:Q144">O142*P142</f>
        <v>300</v>
      </c>
      <c r="R142" s="61" t="str">
        <f aca="true" t="shared" si="38" ref="R142:R144">IF(P142=40,"MA-40",IF(P142=30,"MA-30",IF(P142=20,"A-20",IF(P142=10,"A-10",IF(P142=24,"MA-24",IF(P142=18,"A-18",IF(P142=12,"A-12",IF(P142=6,"M-6",IF(P142=8,"M-8",IF(P142=6,"M-6",IF(P142=4,"B-4",IF(P142=2,"B-2",))))))))))))</f>
        <v>A-12</v>
      </c>
      <c r="S142" s="64" t="str">
        <f aca="true" t="shared" si="39" ref="S142:S144">IF(Q142&lt;=20,"IV",IF(Q142&lt;=120,"III",IF(Q142&lt;=500,"II",IF(Q142&lt;=4000,"I"))))</f>
        <v>II</v>
      </c>
      <c r="T142" s="64" t="str">
        <f aca="true" t="shared" si="40" ref="T142:T144">IF(S142=0,"",IF(S142="IV","Aceptable",IF(S142="III","Mejorable",IF(S142="II","No Aceptable o Aceptable Con Control Especifico",IF(S142="I","No Aceptable","")))))</f>
        <v>No Aceptable o Aceptable Con Control Especifico</v>
      </c>
      <c r="U142" s="99"/>
      <c r="V142" s="60" t="str">
        <f>VLOOKUP(H142,Hoja1!A$2:G$445,6,0)</f>
        <v>Caídas de distinto nivel</v>
      </c>
      <c r="W142" s="65"/>
      <c r="X142" s="65"/>
      <c r="Y142" s="65"/>
      <c r="Z142" s="66" t="s">
        <v>1215</v>
      </c>
      <c r="AA142" s="66" t="str">
        <f>VLOOKUP(H142,Hoja1!A$2:G$445,7,0)</f>
        <v>Pautas Básicas en orden y aseo en el lugar de trabajo, actos y condiciones inseguras</v>
      </c>
      <c r="AB142" s="65" t="s">
        <v>32</v>
      </c>
      <c r="AC142" s="85"/>
    </row>
    <row r="143" spans="1:29" ht="57.75" customHeight="1">
      <c r="A143" s="79"/>
      <c r="B143" s="79"/>
      <c r="C143" s="123"/>
      <c r="D143" s="126"/>
      <c r="E143" s="129"/>
      <c r="F143" s="129"/>
      <c r="G143" s="60" t="str">
        <f>VLOOKUP(H143,Hoja1!A$1:G$445,2,0)</f>
        <v>inmersión ( lluvias, crecientes de rios y quebradas, caidas desde tarabitas, puentes y medios de trasnporte)</v>
      </c>
      <c r="H143" s="61" t="s">
        <v>1188</v>
      </c>
      <c r="I143" s="60" t="str">
        <f>VLOOKUP(H143,Hoja1!A$2:G$445,3,0)</f>
        <v>contusiones, laseraciones, afectaciones del sistema respiratorio</v>
      </c>
      <c r="J143" s="62" t="s">
        <v>1199</v>
      </c>
      <c r="K143" s="60" t="str">
        <f>VLOOKUP(H143,Hoja1!A$2:G$445,4,0)</f>
        <v>Inspecciones planeadas e inspecciones no planeadas, procedimientos de programas de seguridad y salud en el trabajo</v>
      </c>
      <c r="L143" s="60" t="str">
        <f>VLOOKUP(H143,Hoja1!A$2:G$445,5,0)</f>
        <v>E.P.P.</v>
      </c>
      <c r="M143" s="62">
        <v>2</v>
      </c>
      <c r="N143" s="63">
        <v>2</v>
      </c>
      <c r="O143" s="63">
        <v>100</v>
      </c>
      <c r="P143" s="63">
        <f t="shared" si="36"/>
        <v>4</v>
      </c>
      <c r="Q143" s="63">
        <f t="shared" si="37"/>
        <v>400</v>
      </c>
      <c r="R143" s="61" t="str">
        <f t="shared" si="38"/>
        <v>B-4</v>
      </c>
      <c r="S143" s="64" t="str">
        <f t="shared" si="39"/>
        <v>II</v>
      </c>
      <c r="T143" s="64" t="str">
        <f t="shared" si="40"/>
        <v>No Aceptable o Aceptable Con Control Especifico</v>
      </c>
      <c r="U143" s="99"/>
      <c r="V143" s="60" t="str">
        <f>VLOOKUP(H143,Hoja1!A$2:G$445,6,0)</f>
        <v>muerte</v>
      </c>
      <c r="W143" s="65"/>
      <c r="X143" s="65"/>
      <c r="Y143" s="65"/>
      <c r="Z143" s="66"/>
      <c r="AA143" s="66" t="str">
        <f>VLOOKUP(H143,Hoja1!A$2:G$445,7,0)</f>
        <v>capacitación en salvamento acuatico y primer respondiente</v>
      </c>
      <c r="AB143" s="65" t="s">
        <v>1212</v>
      </c>
      <c r="AC143" s="85"/>
    </row>
    <row r="144" spans="1:150" s="13" customFormat="1" ht="89.25">
      <c r="A144" s="79"/>
      <c r="B144" s="79"/>
      <c r="C144" s="123"/>
      <c r="D144" s="126"/>
      <c r="E144" s="129"/>
      <c r="F144" s="129"/>
      <c r="G144" s="60" t="str">
        <f>VLOOKUP(H144,Hoja1!A$1:G$445,2,0)</f>
        <v>MANTENIMIENTO DE PUENTE GRUAS, LIMPIEZA DE CANALES, MANTENIMIENTO DE INSTALACIONES LOCATIVAS, MANTENIMIENTO Y REPARACIÓN DE POZOS</v>
      </c>
      <c r="H144" s="61" t="s">
        <v>624</v>
      </c>
      <c r="I144" s="60" t="str">
        <f>VLOOKUP(H144,Hoja1!A$2:G$445,3,0)</f>
        <v>LESIONES, FRACTURAS, MUERTE</v>
      </c>
      <c r="J144" s="62" t="s">
        <v>1199</v>
      </c>
      <c r="K144" s="60" t="str">
        <f>VLOOKUP(H144,Hoja1!A$2:G$445,4,0)</f>
        <v>Inspecciones planeadas e inspecciones no planeadas, procedimientos de programas de seguridad y salud en el trabajo</v>
      </c>
      <c r="L144" s="60" t="str">
        <f>VLOOKUP(H144,Hoja1!A$2:G$445,5,0)</f>
        <v>EPP</v>
      </c>
      <c r="M144" s="62">
        <v>2</v>
      </c>
      <c r="N144" s="63">
        <v>2</v>
      </c>
      <c r="O144" s="63">
        <v>100</v>
      </c>
      <c r="P144" s="63">
        <f t="shared" si="36"/>
        <v>4</v>
      </c>
      <c r="Q144" s="63">
        <f t="shared" si="37"/>
        <v>400</v>
      </c>
      <c r="R144" s="61" t="str">
        <f t="shared" si="38"/>
        <v>B-4</v>
      </c>
      <c r="S144" s="64" t="str">
        <f t="shared" si="39"/>
        <v>II</v>
      </c>
      <c r="T144" s="64" t="str">
        <f t="shared" si="40"/>
        <v>No Aceptable o Aceptable Con Control Especifico</v>
      </c>
      <c r="U144" s="99"/>
      <c r="V144" s="60" t="str">
        <f>VLOOKUP(H144,Hoja1!A$2:G$445,6,0)</f>
        <v>MUERTE</v>
      </c>
      <c r="W144" s="65"/>
      <c r="X144" s="65"/>
      <c r="Y144" s="65"/>
      <c r="Z144" s="66"/>
      <c r="AA144" s="66" t="str">
        <f>VLOOKUP(H144,Hoja1!A$2:G$445,7,0)</f>
        <v>CERTIFICACIÓN Y/O ENTRENAMIENTO EN TRABAJO SEGURO EN ALTURAS; DILGENCIAMIENTO DE PERMISO DE TRABAJO; USO Y MANEJO ADECUADO DE E.P.P.; ARME Y DESARME DE ANDAMIOS</v>
      </c>
      <c r="AB144" s="65" t="s">
        <v>32</v>
      </c>
      <c r="AC144" s="85"/>
      <c r="AD144" s="14"/>
      <c r="AE144" s="12"/>
      <c r="AF144" s="12"/>
      <c r="AG144" s="12"/>
      <c r="AH144" s="12"/>
      <c r="AI144" s="12"/>
      <c r="AJ144" s="12"/>
      <c r="AK144" s="12"/>
      <c r="AL144" s="12"/>
      <c r="AM144" s="12"/>
      <c r="AN144" s="12"/>
      <c r="AO144" s="12"/>
      <c r="AP144" s="12"/>
      <c r="AQ144" s="12"/>
      <c r="AR144" s="12"/>
      <c r="AS144" s="12"/>
      <c r="AT144" s="12"/>
      <c r="AU144" s="12"/>
      <c r="AV144" s="12"/>
      <c r="AW144" s="12"/>
      <c r="AX144" s="12"/>
      <c r="AY144" s="12"/>
      <c r="AZ144" s="12"/>
      <c r="BA144" s="12"/>
      <c r="BB144" s="12"/>
      <c r="BC144" s="12"/>
      <c r="BD144" s="12"/>
      <c r="BE144" s="12"/>
      <c r="BF144" s="12"/>
      <c r="BG144" s="12"/>
      <c r="BH144" s="12"/>
      <c r="BI144" s="12"/>
      <c r="BJ144" s="12"/>
      <c r="BK144" s="12"/>
      <c r="BL144" s="12"/>
      <c r="BM144" s="12"/>
      <c r="BN144" s="12"/>
      <c r="BO144" s="12"/>
      <c r="BP144" s="12"/>
      <c r="BQ144" s="12"/>
      <c r="BR144" s="12"/>
      <c r="BS144" s="12"/>
      <c r="BT144" s="12"/>
      <c r="BU144" s="12"/>
      <c r="BV144" s="12"/>
      <c r="BW144" s="12"/>
      <c r="BX144" s="12"/>
      <c r="BY144" s="12"/>
      <c r="BZ144" s="12"/>
      <c r="CA144" s="12"/>
      <c r="CB144" s="12"/>
      <c r="CC144" s="12"/>
      <c r="CD144" s="12"/>
      <c r="CE144" s="12"/>
      <c r="CF144" s="12"/>
      <c r="CG144" s="12"/>
      <c r="CH144" s="12"/>
      <c r="CI144" s="12"/>
      <c r="CJ144" s="12"/>
      <c r="CK144" s="12"/>
      <c r="CL144" s="12"/>
      <c r="CM144" s="12"/>
      <c r="CN144" s="12"/>
      <c r="CO144" s="12"/>
      <c r="CP144" s="12"/>
      <c r="CQ144" s="12"/>
      <c r="CR144" s="12"/>
      <c r="CS144" s="12"/>
      <c r="CT144" s="12"/>
      <c r="CU144" s="12"/>
      <c r="CV144" s="12"/>
      <c r="CW144" s="12"/>
      <c r="CX144" s="12"/>
      <c r="CY144" s="12"/>
      <c r="CZ144" s="12"/>
      <c r="DA144" s="12"/>
      <c r="DB144" s="12"/>
      <c r="DC144" s="12"/>
      <c r="DD144" s="12"/>
      <c r="DE144" s="12"/>
      <c r="DF144" s="12"/>
      <c r="DG144" s="12"/>
      <c r="DH144" s="12"/>
      <c r="DI144" s="12"/>
      <c r="DJ144" s="12"/>
      <c r="DK144" s="12"/>
      <c r="DL144" s="12"/>
      <c r="DM144" s="12"/>
      <c r="DN144" s="12"/>
      <c r="DO144" s="12"/>
      <c r="DP144" s="12"/>
      <c r="DQ144" s="12"/>
      <c r="DR144" s="12"/>
      <c r="DS144" s="12"/>
      <c r="DT144" s="12"/>
      <c r="DU144" s="12"/>
      <c r="DV144" s="12"/>
      <c r="DW144" s="12"/>
      <c r="DX144" s="12"/>
      <c r="DY144" s="12"/>
      <c r="DZ144" s="12"/>
      <c r="EA144" s="12"/>
      <c r="EB144" s="12"/>
      <c r="EC144" s="12"/>
      <c r="ED144" s="12"/>
      <c r="EE144" s="12"/>
      <c r="EF144" s="12"/>
      <c r="EG144" s="12"/>
      <c r="EH144" s="12"/>
      <c r="EI144" s="12"/>
      <c r="EJ144" s="12"/>
      <c r="EK144" s="12"/>
      <c r="EL144" s="12"/>
      <c r="EM144" s="12"/>
      <c r="EN144" s="12"/>
      <c r="EO144" s="12"/>
      <c r="EP144" s="12"/>
      <c r="EQ144" s="12"/>
      <c r="ER144" s="12"/>
      <c r="ES144" s="12"/>
      <c r="ET144" s="15"/>
    </row>
    <row r="145" spans="1:29" ht="51.75" thickBot="1">
      <c r="A145" s="79"/>
      <c r="B145" s="79"/>
      <c r="C145" s="124"/>
      <c r="D145" s="127"/>
      <c r="E145" s="130"/>
      <c r="F145" s="130"/>
      <c r="G145" s="67" t="str">
        <f>VLOOKUP(H145,'[1]Hoja1'!A$1:G$445,2,0)</f>
        <v>SISMOS, INCENDIOS, INUNDACIONES, TERREMOTOS, VENDAVALES, DERRUMBE</v>
      </c>
      <c r="H145" s="68" t="s">
        <v>62</v>
      </c>
      <c r="I145" s="67" t="str">
        <f>VLOOKUP(H145,'[1]Hoja1'!A$2:G$445,3,0)</f>
        <v>SISMOS, INCENDIOS, INUNDACIONES, TERREMOTOS, VENDAVALES</v>
      </c>
      <c r="J145" s="69" t="s">
        <v>1199</v>
      </c>
      <c r="K145" s="67" t="str">
        <f>VLOOKUP(H145,'[1]Hoja1'!A$2:G$445,4,0)</f>
        <v>Inspecciones planeadas e inspecciones no planeadas, procedimientos de programas de seguridad y salud en el trabajo</v>
      </c>
      <c r="L145" s="67" t="str">
        <f>VLOOKUP(H145,'[1]Hoja1'!A$2:G$445,5,0)</f>
        <v>BRIGADAS DE EMERGENCIAS</v>
      </c>
      <c r="M145" s="69">
        <v>2</v>
      </c>
      <c r="N145" s="70">
        <v>1</v>
      </c>
      <c r="O145" s="70">
        <v>100</v>
      </c>
      <c r="P145" s="70">
        <f t="shared" si="31"/>
        <v>2</v>
      </c>
      <c r="Q145" s="70">
        <f t="shared" si="32"/>
        <v>200</v>
      </c>
      <c r="R145" s="68" t="str">
        <f t="shared" si="33"/>
        <v>B-2</v>
      </c>
      <c r="S145" s="71" t="str">
        <f t="shared" si="34"/>
        <v>II</v>
      </c>
      <c r="T145" s="71" t="str">
        <f t="shared" si="35"/>
        <v>No Aceptable o Aceptable Con Control Especifico</v>
      </c>
      <c r="U145" s="100"/>
      <c r="V145" s="67" t="str">
        <f>VLOOKUP(H145,'[1]Hoja1'!A$2:G$445,6,0)</f>
        <v>MUERTE</v>
      </c>
      <c r="W145" s="72"/>
      <c r="X145" s="72"/>
      <c r="Y145" s="72"/>
      <c r="Z145" s="73"/>
      <c r="AA145" s="73" t="str">
        <f>VLOOKUP(H145,'[1]Hoja1'!A$2:G$445,7,0)</f>
        <v>ENTRENAMIENTO DE LA BRIGADA; DIVULGACIÓN DE PLAN DE EMERGENCIA</v>
      </c>
      <c r="AB145" s="72" t="s">
        <v>1216</v>
      </c>
      <c r="AC145" s="86"/>
    </row>
    <row r="146" spans="1:29" ht="38.25">
      <c r="A146" s="79"/>
      <c r="B146" s="79"/>
      <c r="C146" s="101" t="s">
        <v>1224</v>
      </c>
      <c r="D146" s="105" t="s">
        <v>1225</v>
      </c>
      <c r="E146" s="109" t="s">
        <v>1171</v>
      </c>
      <c r="F146" s="109" t="s">
        <v>1196</v>
      </c>
      <c r="G146" s="47" t="str">
        <f>VLOOKUP(H146,Hoja1!A$1:G$445,2,0)</f>
        <v>Modeduras</v>
      </c>
      <c r="H146" s="32" t="s">
        <v>79</v>
      </c>
      <c r="I146" s="47" t="str">
        <f>VLOOKUP(H146,Hoja1!A$2:G$445,3,0)</f>
        <v>Lesiones, tejidos, muerte, enfermedades infectocontagiosas</v>
      </c>
      <c r="J146" s="48" t="s">
        <v>1199</v>
      </c>
      <c r="K146" s="47" t="str">
        <f>VLOOKUP(H146,Hoja1!A$2:G$445,4,0)</f>
        <v>N/A</v>
      </c>
      <c r="L146" s="47" t="str">
        <f>VLOOKUP(H146,Hoja1!A$2:G$445,5,0)</f>
        <v>N/A</v>
      </c>
      <c r="M146" s="48">
        <v>2</v>
      </c>
      <c r="N146" s="49">
        <v>2</v>
      </c>
      <c r="O146" s="49">
        <v>25</v>
      </c>
      <c r="P146" s="49">
        <f t="shared" si="31"/>
        <v>4</v>
      </c>
      <c r="Q146" s="49">
        <f t="shared" si="32"/>
        <v>100</v>
      </c>
      <c r="R146" s="32" t="str">
        <f t="shared" si="33"/>
        <v>B-4</v>
      </c>
      <c r="S146" s="74" t="str">
        <f t="shared" si="34"/>
        <v>III</v>
      </c>
      <c r="T146" s="74" t="str">
        <f t="shared" si="35"/>
        <v>Mejorable</v>
      </c>
      <c r="U146" s="113">
        <v>2</v>
      </c>
      <c r="V146" s="47" t="str">
        <f>VLOOKUP(H146,Hoja1!A$2:G$445,6,0)</f>
        <v>Posibles enfermedades</v>
      </c>
      <c r="W146" s="50"/>
      <c r="X146" s="50"/>
      <c r="Y146" s="50"/>
      <c r="Z146" s="51"/>
      <c r="AA146" s="51" t="str">
        <f>VLOOKUP(H146,Hoja1!A$2:G$445,7,0)</f>
        <v xml:space="preserve">Riesgo Biológico, Autocuidado y/o Uso y manejo adecuado de E.P.P.
</v>
      </c>
      <c r="AB146" s="117" t="s">
        <v>1201</v>
      </c>
      <c r="AC146" s="101" t="s">
        <v>1200</v>
      </c>
    </row>
    <row r="147" spans="1:29" ht="51">
      <c r="A147" s="79"/>
      <c r="B147" s="79"/>
      <c r="C147" s="102"/>
      <c r="D147" s="106"/>
      <c r="E147" s="110"/>
      <c r="F147" s="110"/>
      <c r="G147" s="18" t="str">
        <f>VLOOKUP(H147,Hoja1!A$1:G$445,2,0)</f>
        <v>Bacteria</v>
      </c>
      <c r="H147" s="33" t="s">
        <v>108</v>
      </c>
      <c r="I147" s="18" t="str">
        <f>VLOOKUP(H147,Hoja1!A$2:G$445,3,0)</f>
        <v>Infecciones producidas por Bacterianas</v>
      </c>
      <c r="J147" s="19" t="s">
        <v>1199</v>
      </c>
      <c r="K147" s="18" t="str">
        <f>VLOOKUP(H147,Hoja1!A$2:G$445,4,0)</f>
        <v>Inspecciones planeadas e inspecciones no planeadas, procedimientos de programas de seguridad y salud en el trabajo</v>
      </c>
      <c r="L147" s="18" t="str">
        <f>VLOOKUP(H147,Hoja1!A$2:G$445,5,0)</f>
        <v>Programa de vacunación, bota pantalon, overol, guantes, tapabocas, mascarillas con filtos</v>
      </c>
      <c r="M147" s="19">
        <v>2</v>
      </c>
      <c r="N147" s="20">
        <v>2</v>
      </c>
      <c r="O147" s="20">
        <v>25</v>
      </c>
      <c r="P147" s="20">
        <f t="shared" si="31"/>
        <v>4</v>
      </c>
      <c r="Q147" s="20">
        <f t="shared" si="32"/>
        <v>100</v>
      </c>
      <c r="R147" s="33" t="str">
        <f t="shared" si="33"/>
        <v>B-4</v>
      </c>
      <c r="S147" s="75" t="str">
        <f t="shared" si="34"/>
        <v>III</v>
      </c>
      <c r="T147" s="75" t="str">
        <f t="shared" si="35"/>
        <v>Mejorable</v>
      </c>
      <c r="U147" s="114"/>
      <c r="V147" s="18" t="str">
        <f>VLOOKUP(H147,Hoja1!A$2:G$445,6,0)</f>
        <v xml:space="preserve">Enfermedades Infectocontagiosas
</v>
      </c>
      <c r="W147" s="21"/>
      <c r="X147" s="21"/>
      <c r="Y147" s="21"/>
      <c r="Z147" s="17"/>
      <c r="AA147" s="17" t="str">
        <f>VLOOKUP(H147,Hoja1!A$2:G$445,7,0)</f>
        <v xml:space="preserve">Riesgo Biológico, Autocuidado y/o Uso y manejo adecuado de E.P.P.
</v>
      </c>
      <c r="AB147" s="118"/>
      <c r="AC147" s="102"/>
    </row>
    <row r="148" spans="1:29" ht="51">
      <c r="A148" s="79"/>
      <c r="B148" s="79"/>
      <c r="C148" s="102"/>
      <c r="D148" s="106"/>
      <c r="E148" s="110"/>
      <c r="F148" s="110"/>
      <c r="G148" s="18" t="str">
        <f>VLOOKUP(H148,Hoja1!A$1:G$445,2,0)</f>
        <v>Hongos</v>
      </c>
      <c r="H148" s="33" t="s">
        <v>117</v>
      </c>
      <c r="I148" s="18" t="str">
        <f>VLOOKUP(H148,Hoja1!A$2:G$445,3,0)</f>
        <v>Micosis</v>
      </c>
      <c r="J148" s="19" t="s">
        <v>1199</v>
      </c>
      <c r="K148" s="18" t="str">
        <f>VLOOKUP(H148,Hoja1!A$2:G$445,4,0)</f>
        <v>Inspecciones planeadas e inspecciones no planeadas, procedimientos de programas de seguridad y salud en el trabajo</v>
      </c>
      <c r="L148" s="18" t="str">
        <f>VLOOKUP(H148,Hoja1!A$2:G$445,5,0)</f>
        <v>Programa de vacunación, éxamenes periódicos</v>
      </c>
      <c r="M148" s="19">
        <v>2</v>
      </c>
      <c r="N148" s="20">
        <v>2</v>
      </c>
      <c r="O148" s="20">
        <v>25</v>
      </c>
      <c r="P148" s="20">
        <f t="shared" si="31"/>
        <v>4</v>
      </c>
      <c r="Q148" s="20">
        <f t="shared" si="32"/>
        <v>100</v>
      </c>
      <c r="R148" s="33" t="str">
        <f t="shared" si="33"/>
        <v>B-4</v>
      </c>
      <c r="S148" s="75" t="str">
        <f t="shared" si="34"/>
        <v>III</v>
      </c>
      <c r="T148" s="75" t="str">
        <f t="shared" si="35"/>
        <v>Mejorable</v>
      </c>
      <c r="U148" s="114"/>
      <c r="V148" s="18" t="str">
        <f>VLOOKUP(H148,Hoja1!A$2:G$445,6,0)</f>
        <v>Micosis</v>
      </c>
      <c r="W148" s="21"/>
      <c r="X148" s="21"/>
      <c r="Y148" s="21"/>
      <c r="Z148" s="17"/>
      <c r="AA148" s="17" t="str">
        <f>VLOOKUP(H148,Hoja1!A$2:G$445,7,0)</f>
        <v xml:space="preserve">Riesgo Biológico, Autocuidado y/o Uso y manejo adecuado de E.P.P.
</v>
      </c>
      <c r="AB148" s="118"/>
      <c r="AC148" s="102"/>
    </row>
    <row r="149" spans="1:29" ht="57.75" customHeight="1">
      <c r="A149" s="79"/>
      <c r="B149" s="79"/>
      <c r="C149" s="102"/>
      <c r="D149" s="106"/>
      <c r="E149" s="110"/>
      <c r="F149" s="110"/>
      <c r="G149" s="18" t="str">
        <f>VLOOKUP(H149,Hoja1!A$1:G$445,2,0)</f>
        <v>AUSENCIA O EXCESO DE LUZ EN UN AMBIENTE</v>
      </c>
      <c r="H149" s="33" t="s">
        <v>155</v>
      </c>
      <c r="I149" s="18" t="str">
        <f>VLOOKUP(H149,Hoja1!A$2:G$445,3,0)</f>
        <v>DISMINUCIÓN AGUDEZA VISUAL, CANSANCIO VISUAL</v>
      </c>
      <c r="J149" s="19" t="s">
        <v>1199</v>
      </c>
      <c r="K149" s="18" t="str">
        <f>VLOOKUP(H149,Hoja1!A$2:G$445,4,0)</f>
        <v>Inspecciones planeadas e inspecciones no planeadas, procedimientos de programas de seguridad y salud en el trabajo</v>
      </c>
      <c r="L149" s="18" t="str">
        <f>VLOOKUP(H149,Hoja1!A$2:G$445,5,0)</f>
        <v>N/A</v>
      </c>
      <c r="M149" s="19">
        <v>2</v>
      </c>
      <c r="N149" s="20">
        <v>2</v>
      </c>
      <c r="O149" s="20">
        <v>25</v>
      </c>
      <c r="P149" s="20">
        <f t="shared" si="31"/>
        <v>4</v>
      </c>
      <c r="Q149" s="20">
        <f t="shared" si="32"/>
        <v>100</v>
      </c>
      <c r="R149" s="33" t="str">
        <f t="shared" si="33"/>
        <v>B-4</v>
      </c>
      <c r="S149" s="75" t="str">
        <f t="shared" si="34"/>
        <v>III</v>
      </c>
      <c r="T149" s="75" t="str">
        <f t="shared" si="35"/>
        <v>Mejorable</v>
      </c>
      <c r="U149" s="114"/>
      <c r="V149" s="18" t="str">
        <f>VLOOKUP(H149,Hoja1!A$2:G$445,6,0)</f>
        <v>DISMINUCIÓN AGUDEZA VISUAL</v>
      </c>
      <c r="W149" s="21"/>
      <c r="X149" s="21"/>
      <c r="Y149" s="21"/>
      <c r="Z149" s="17"/>
      <c r="AA149" s="17" t="str">
        <f>VLOOKUP(H149,Hoja1!A$2:G$445,7,0)</f>
        <v>N/A</v>
      </c>
      <c r="AB149" s="21" t="s">
        <v>1203</v>
      </c>
      <c r="AC149" s="102"/>
    </row>
    <row r="150" spans="1:29" ht="73.5" customHeight="1">
      <c r="A150" s="79"/>
      <c r="B150" s="79"/>
      <c r="C150" s="102"/>
      <c r="D150" s="106"/>
      <c r="E150" s="110"/>
      <c r="F150" s="110"/>
      <c r="G150" s="18" t="str">
        <f>VLOOKUP(H150,Hoja1!A$1:G$445,2,0)</f>
        <v>INFRAROJA, ULTRAVIOLETA, VISIBLE, RADIOFRECUENCIA, MICROONDAS, LASER</v>
      </c>
      <c r="H150" s="33" t="s">
        <v>67</v>
      </c>
      <c r="I150" s="18" t="str">
        <f>VLOOKUP(H150,Hoja1!A$2:G$445,3,0)</f>
        <v>CÁNCER, LESIONES DÉRMICAS Y OCULARES</v>
      </c>
      <c r="J150" s="19" t="s">
        <v>1199</v>
      </c>
      <c r="K150" s="18" t="str">
        <f>VLOOKUP(H150,Hoja1!A$2:G$445,4,0)</f>
        <v>Inspecciones planeadas e inspecciones no planeadas, procedimientos de programas de seguridad y salud en el trabajo</v>
      </c>
      <c r="L150" s="18" t="str">
        <f>VLOOKUP(H150,Hoja1!A$2:G$445,5,0)</f>
        <v>PROGRAMA BLOQUEADOR SOLAR</v>
      </c>
      <c r="M150" s="19">
        <v>2</v>
      </c>
      <c r="N150" s="20">
        <v>2</v>
      </c>
      <c r="O150" s="20">
        <v>10</v>
      </c>
      <c r="P150" s="20">
        <f t="shared" si="31"/>
        <v>4</v>
      </c>
      <c r="Q150" s="20">
        <f t="shared" si="32"/>
        <v>40</v>
      </c>
      <c r="R150" s="33" t="str">
        <f t="shared" si="33"/>
        <v>B-4</v>
      </c>
      <c r="S150" s="75" t="str">
        <f t="shared" si="34"/>
        <v>III</v>
      </c>
      <c r="T150" s="75" t="str">
        <f t="shared" si="35"/>
        <v>Mejorable</v>
      </c>
      <c r="U150" s="114"/>
      <c r="V150" s="18" t="str">
        <f>VLOOKUP(H150,Hoja1!A$2:G$445,6,0)</f>
        <v>CÁNCER</v>
      </c>
      <c r="W150" s="21"/>
      <c r="X150" s="21"/>
      <c r="Y150" s="21"/>
      <c r="Z150" s="17"/>
      <c r="AA150" s="17" t="str">
        <f>VLOOKUP(H150,Hoja1!A$2:G$445,7,0)</f>
        <v>N/A</v>
      </c>
      <c r="AB150" s="21" t="s">
        <v>1204</v>
      </c>
      <c r="AC150" s="102"/>
    </row>
    <row r="151" spans="1:29" ht="51">
      <c r="A151" s="79"/>
      <c r="B151" s="79"/>
      <c r="C151" s="102"/>
      <c r="D151" s="106"/>
      <c r="E151" s="110"/>
      <c r="F151" s="110"/>
      <c r="G151" s="18" t="str">
        <f>VLOOKUP(H151,Hoja1!A$1:G$445,2,0)</f>
        <v>MAQUINARIA O EQUIPO</v>
      </c>
      <c r="H151" s="33" t="s">
        <v>164</v>
      </c>
      <c r="I151" s="18" t="str">
        <f>VLOOKUP(H151,Hoja1!A$2:G$445,3,0)</f>
        <v>SORDERA, ESTRÉS, HIPOACUSIA, CEFALA,IRRITABILIDAD</v>
      </c>
      <c r="J151" s="19" t="s">
        <v>1199</v>
      </c>
      <c r="K151" s="18" t="str">
        <f>VLOOKUP(H151,Hoja1!A$2:G$445,4,0)</f>
        <v>Inspecciones planeadas e inspecciones no planeadas, procedimientos de programas de seguridad y salud en el trabajo</v>
      </c>
      <c r="L151" s="18" t="str">
        <f>VLOOKUP(H151,Hoja1!A$2:G$445,5,0)</f>
        <v>PVE RUIDO</v>
      </c>
      <c r="M151" s="19">
        <v>2</v>
      </c>
      <c r="N151" s="20">
        <v>2</v>
      </c>
      <c r="O151" s="20">
        <v>10</v>
      </c>
      <c r="P151" s="20">
        <f t="shared" si="31"/>
        <v>4</v>
      </c>
      <c r="Q151" s="20">
        <f t="shared" si="32"/>
        <v>40</v>
      </c>
      <c r="R151" s="33" t="str">
        <f t="shared" si="33"/>
        <v>B-4</v>
      </c>
      <c r="S151" s="75" t="str">
        <f t="shared" si="34"/>
        <v>III</v>
      </c>
      <c r="T151" s="75" t="str">
        <f t="shared" si="35"/>
        <v>Mejorable</v>
      </c>
      <c r="U151" s="114"/>
      <c r="V151" s="18" t="str">
        <f>VLOOKUP(H151,Hoja1!A$2:G$445,6,0)</f>
        <v>SORDERA</v>
      </c>
      <c r="W151" s="21"/>
      <c r="X151" s="21"/>
      <c r="Y151" s="21"/>
      <c r="Z151" s="17"/>
      <c r="AA151" s="17" t="str">
        <f>VLOOKUP(H151,Hoja1!A$2:G$445,7,0)</f>
        <v>USO DE EPP</v>
      </c>
      <c r="AB151" s="21" t="s">
        <v>1205</v>
      </c>
      <c r="AC151" s="102"/>
    </row>
    <row r="152" spans="1:29" ht="60.75" customHeight="1">
      <c r="A152" s="79"/>
      <c r="B152" s="79"/>
      <c r="C152" s="102"/>
      <c r="D152" s="106"/>
      <c r="E152" s="110"/>
      <c r="F152" s="110"/>
      <c r="G152" s="18" t="str">
        <f>VLOOKUP(H152,Hoja1!A$1:G$445,2,0)</f>
        <v>ENERGÍA TÉRMICA, CAMBIO DE TEMPERATURA DURANTE LOS RECORRIDOS</v>
      </c>
      <c r="H152" s="33" t="s">
        <v>174</v>
      </c>
      <c r="I152" s="18" t="str">
        <f>VLOOKUP(H152,Hoja1!A$2:G$445,3,0)</f>
        <v xml:space="preserve"> HIPOTERMIA</v>
      </c>
      <c r="J152" s="19" t="s">
        <v>1199</v>
      </c>
      <c r="K152" s="18" t="str">
        <f>VLOOKUP(H152,Hoja1!A$2:G$445,4,0)</f>
        <v>Inspecciones planeadas e inspecciones no planeadas, procedimientos de programas de seguridad y salud en el trabajo</v>
      </c>
      <c r="L152" s="18" t="str">
        <f>VLOOKUP(H152,Hoja1!A$2:G$445,5,0)</f>
        <v>EPP OVEROLES TERMICOS</v>
      </c>
      <c r="M152" s="19">
        <v>2</v>
      </c>
      <c r="N152" s="20">
        <v>4</v>
      </c>
      <c r="O152" s="20">
        <v>10</v>
      </c>
      <c r="P152" s="20">
        <f t="shared" si="31"/>
        <v>8</v>
      </c>
      <c r="Q152" s="20">
        <f t="shared" si="32"/>
        <v>80</v>
      </c>
      <c r="R152" s="33" t="str">
        <f t="shared" si="33"/>
        <v>M-8</v>
      </c>
      <c r="S152" s="75" t="str">
        <f t="shared" si="34"/>
        <v>III</v>
      </c>
      <c r="T152" s="75" t="str">
        <f t="shared" si="35"/>
        <v>Mejorable</v>
      </c>
      <c r="U152" s="114"/>
      <c r="V152" s="18" t="str">
        <f>VLOOKUP(H152,Hoja1!A$2:G$445,6,0)</f>
        <v xml:space="preserve"> HIPOTERMIA</v>
      </c>
      <c r="W152" s="21"/>
      <c r="X152" s="21"/>
      <c r="Y152" s="21"/>
      <c r="Z152" s="17"/>
      <c r="AA152" s="17" t="str">
        <f>VLOOKUP(H152,Hoja1!A$2:G$445,7,0)</f>
        <v>N/A</v>
      </c>
      <c r="AB152" s="21" t="s">
        <v>1206</v>
      </c>
      <c r="AC152" s="102"/>
    </row>
    <row r="153" spans="1:29" ht="51">
      <c r="A153" s="79"/>
      <c r="B153" s="79"/>
      <c r="C153" s="102"/>
      <c r="D153" s="106"/>
      <c r="E153" s="110"/>
      <c r="F153" s="110"/>
      <c r="G153" s="18" t="str">
        <f>VLOOKUP(H153,Hoja1!A$1:G$445,2,0)</f>
        <v>GASES Y VAPORES</v>
      </c>
      <c r="H153" s="33" t="s">
        <v>250</v>
      </c>
      <c r="I153" s="18" t="str">
        <f>VLOOKUP(H153,Hoja1!A$2:G$445,3,0)</f>
        <v xml:space="preserve"> LESIONES EN LA PIEL, IRRITACIÓN EN VÍAS  RESPIRATORIAS, MUERTE</v>
      </c>
      <c r="J153" s="19" t="s">
        <v>1199</v>
      </c>
      <c r="K153" s="18" t="str">
        <f>VLOOKUP(H153,Hoja1!A$2:G$445,4,0)</f>
        <v>Inspecciones planeadas e inspecciones no planeadas, procedimientos de programas de seguridad y salud en el trabajo</v>
      </c>
      <c r="L153" s="18" t="str">
        <f>VLOOKUP(H153,Hoja1!A$2:G$445,5,0)</f>
        <v>EPP TAPABOCAS, CARETAS CON FILTROS</v>
      </c>
      <c r="M153" s="19">
        <v>2</v>
      </c>
      <c r="N153" s="20">
        <v>2</v>
      </c>
      <c r="O153" s="20">
        <v>10</v>
      </c>
      <c r="P153" s="20">
        <f t="shared" si="31"/>
        <v>4</v>
      </c>
      <c r="Q153" s="20">
        <f t="shared" si="32"/>
        <v>40</v>
      </c>
      <c r="R153" s="33" t="str">
        <f t="shared" si="33"/>
        <v>B-4</v>
      </c>
      <c r="S153" s="75" t="str">
        <f t="shared" si="34"/>
        <v>III</v>
      </c>
      <c r="T153" s="75" t="str">
        <f t="shared" si="35"/>
        <v>Mejorable</v>
      </c>
      <c r="U153" s="114"/>
      <c r="V153" s="18" t="str">
        <f>VLOOKUP(H153,Hoja1!A$2:G$445,6,0)</f>
        <v xml:space="preserve"> MUERTE</v>
      </c>
      <c r="W153" s="21"/>
      <c r="X153" s="21"/>
      <c r="Y153" s="21"/>
      <c r="Z153" s="17"/>
      <c r="AA153" s="17" t="str">
        <f>VLOOKUP(H153,Hoja1!A$2:G$445,7,0)</f>
        <v>USO Y MANEJO ADECUADO DE E.P.P.</v>
      </c>
      <c r="AB153" s="118" t="s">
        <v>1207</v>
      </c>
      <c r="AC153" s="102"/>
    </row>
    <row r="154" spans="1:29" ht="51">
      <c r="A154" s="79"/>
      <c r="B154" s="79"/>
      <c r="C154" s="102"/>
      <c r="D154" s="106"/>
      <c r="E154" s="110"/>
      <c r="F154" s="110"/>
      <c r="G154" s="18" t="str">
        <f>VLOOKUP(H154,Hoja1!A$1:G$445,2,0)</f>
        <v xml:space="preserve">HUMOS </v>
      </c>
      <c r="H154" s="33" t="s">
        <v>258</v>
      </c>
      <c r="I154" s="18" t="str">
        <f>VLOOKUP(H154,Hoja1!A$2:G$445,3,0)</f>
        <v xml:space="preserve">ASMA,GRIPA, NEUMOCONIOSIS, CÁNCER </v>
      </c>
      <c r="J154" s="19" t="s">
        <v>1199</v>
      </c>
      <c r="K154" s="18" t="str">
        <f>VLOOKUP(H154,Hoja1!A$2:G$445,4,0)</f>
        <v>Inspecciones planeadas e inspecciones no planeadas, procedimientos de programas de seguridad y salud en el trabajo</v>
      </c>
      <c r="L154" s="18" t="str">
        <f>VLOOKUP(H154,Hoja1!A$2:G$445,5,0)</f>
        <v xml:space="preserve">EPP TAPABOCAS, CARETAS CON FILTROS </v>
      </c>
      <c r="M154" s="19">
        <v>2</v>
      </c>
      <c r="N154" s="20">
        <v>2</v>
      </c>
      <c r="O154" s="20">
        <v>25</v>
      </c>
      <c r="P154" s="20">
        <f t="shared" si="31"/>
        <v>4</v>
      </c>
      <c r="Q154" s="20">
        <f t="shared" si="32"/>
        <v>100</v>
      </c>
      <c r="R154" s="33" t="str">
        <f t="shared" si="33"/>
        <v>B-4</v>
      </c>
      <c r="S154" s="75" t="str">
        <f t="shared" si="34"/>
        <v>III</v>
      </c>
      <c r="T154" s="75" t="str">
        <f t="shared" si="35"/>
        <v>Mejorable</v>
      </c>
      <c r="U154" s="114"/>
      <c r="V154" s="18" t="str">
        <f>VLOOKUP(H154,Hoja1!A$2:G$445,6,0)</f>
        <v>NEUMOCONIOSIS</v>
      </c>
      <c r="W154" s="21"/>
      <c r="X154" s="21"/>
      <c r="Y154" s="21"/>
      <c r="Z154" s="17"/>
      <c r="AA154" s="17" t="str">
        <f>VLOOKUP(H154,Hoja1!A$2:G$445,7,0)</f>
        <v>USO Y MANEJO ADECUADO DE E.P.P.</v>
      </c>
      <c r="AB154" s="118"/>
      <c r="AC154" s="102"/>
    </row>
    <row r="155" spans="1:29" ht="51">
      <c r="A155" s="79"/>
      <c r="B155" s="79"/>
      <c r="C155" s="102"/>
      <c r="D155" s="106"/>
      <c r="E155" s="110"/>
      <c r="F155" s="110"/>
      <c r="G155" s="18" t="str">
        <f>VLOOKUP(H155,Hoja1!A$1:G$445,2,0)</f>
        <v>LÍQUIDOS</v>
      </c>
      <c r="H155" s="33" t="s">
        <v>263</v>
      </c>
      <c r="I155" s="18" t="str">
        <f>VLOOKUP(H155,Hoja1!A$2:G$445,3,0)</f>
        <v xml:space="preserve">  QUEMADURAS, IRRITACIONES, LESIONES PIEL, LESIONES OCULARES, IRRITACIÓN DE LAS MUCOSAS</v>
      </c>
      <c r="J155" s="19" t="s">
        <v>1199</v>
      </c>
      <c r="K155" s="18" t="str">
        <f>VLOOKUP(H155,Hoja1!A$2:G$445,4,0)</f>
        <v>Inspecciones planeadas e inspecciones no planeadas, procedimientos de programas de seguridad y salud en el trabajo</v>
      </c>
      <c r="L155" s="18" t="str">
        <f>VLOOKUP(H155,Hoja1!A$2:G$445,5,0)</f>
        <v>EPP TAPABOCAS, CARETAS CON FILTROS, GUANTES</v>
      </c>
      <c r="M155" s="19">
        <v>2</v>
      </c>
      <c r="N155" s="20">
        <v>2</v>
      </c>
      <c r="O155" s="20">
        <v>25</v>
      </c>
      <c r="P155" s="20">
        <f t="shared" si="31"/>
        <v>4</v>
      </c>
      <c r="Q155" s="20">
        <f t="shared" si="32"/>
        <v>100</v>
      </c>
      <c r="R155" s="33" t="str">
        <f t="shared" si="33"/>
        <v>B-4</v>
      </c>
      <c r="S155" s="75" t="str">
        <f t="shared" si="34"/>
        <v>III</v>
      </c>
      <c r="T155" s="75" t="str">
        <f t="shared" si="35"/>
        <v>Mejorable</v>
      </c>
      <c r="U155" s="114"/>
      <c r="V155" s="18" t="str">
        <f>VLOOKUP(H155,Hoja1!A$2:G$445,6,0)</f>
        <v>LESIONES IRREVERSIBLES VÍAS RESPIRATORIAS</v>
      </c>
      <c r="W155" s="21"/>
      <c r="X155" s="21"/>
      <c r="Y155" s="21"/>
      <c r="Z155" s="17"/>
      <c r="AA155" s="17" t="str">
        <f>VLOOKUP(H155,Hoja1!A$2:G$445,7,0)</f>
        <v>USO Y MANEJO ADECUADO DE E.P.P.; MANEJO DE PRODUCTOS QUÍMICOS LÍQUIDOS</v>
      </c>
      <c r="AB155" s="118"/>
      <c r="AC155" s="102"/>
    </row>
    <row r="156" spans="1:29" ht="51">
      <c r="A156" s="79"/>
      <c r="B156" s="79"/>
      <c r="C156" s="102"/>
      <c r="D156" s="106"/>
      <c r="E156" s="110"/>
      <c r="F156" s="110"/>
      <c r="G156" s="18" t="str">
        <f>VLOOKUP(H156,Hoja1!A$1:G$445,2,0)</f>
        <v>MATERIAL PARTICULADO</v>
      </c>
      <c r="H156" s="33" t="s">
        <v>269</v>
      </c>
      <c r="I156" s="18" t="str">
        <f>VLOOKUP(H156,Hoja1!A$2:G$445,3,0)</f>
        <v>NEUMOCONIOSIS, BRONQUITIS, ASMA, SILICOSIS</v>
      </c>
      <c r="J156" s="19" t="s">
        <v>1199</v>
      </c>
      <c r="K156" s="18" t="str">
        <f>VLOOKUP(H156,Hoja1!A$2:G$445,4,0)</f>
        <v>Inspecciones planeadas e inspecciones no planeadas, procedimientos de programas de seguridad y salud en el trabajo</v>
      </c>
      <c r="L156" s="18" t="str">
        <f>VLOOKUP(H156,Hoja1!A$2:G$445,5,0)</f>
        <v>EPP MASCARILLAS Y FILTROS</v>
      </c>
      <c r="M156" s="19">
        <v>2</v>
      </c>
      <c r="N156" s="20">
        <v>2</v>
      </c>
      <c r="O156" s="20">
        <v>25</v>
      </c>
      <c r="P156" s="20">
        <f t="shared" si="31"/>
        <v>4</v>
      </c>
      <c r="Q156" s="20">
        <f t="shared" si="32"/>
        <v>100</v>
      </c>
      <c r="R156" s="33" t="str">
        <f t="shared" si="33"/>
        <v>B-4</v>
      </c>
      <c r="S156" s="75" t="str">
        <f t="shared" si="34"/>
        <v>III</v>
      </c>
      <c r="T156" s="75" t="str">
        <f t="shared" si="35"/>
        <v>Mejorable</v>
      </c>
      <c r="U156" s="114"/>
      <c r="V156" s="18" t="str">
        <f>VLOOKUP(H156,Hoja1!A$2:G$445,6,0)</f>
        <v>NEUMOCONIOSIS</v>
      </c>
      <c r="W156" s="21"/>
      <c r="X156" s="21"/>
      <c r="Y156" s="21"/>
      <c r="Z156" s="17"/>
      <c r="AA156" s="17" t="str">
        <f>VLOOKUP(H156,Hoja1!A$2:G$445,7,0)</f>
        <v>USO Y MANEJO DE LOS EPP</v>
      </c>
      <c r="AB156" s="118"/>
      <c r="AC156" s="102"/>
    </row>
    <row r="157" spans="1:29" ht="51">
      <c r="A157" s="79"/>
      <c r="B157" s="79"/>
      <c r="C157" s="102"/>
      <c r="D157" s="106"/>
      <c r="E157" s="110"/>
      <c r="F157" s="110"/>
      <c r="G157" s="18" t="str">
        <f>VLOOKUP(H157,Hoja1!A$1:G$445,2,0)</f>
        <v xml:space="preserve">POLVOS INORGÁNICOS </v>
      </c>
      <c r="H157" s="33" t="s">
        <v>274</v>
      </c>
      <c r="I157" s="18" t="str">
        <f>VLOOKUP(H157,Hoja1!A$2:G$445,3,0)</f>
        <v xml:space="preserve">ASMA,GRIPA, NEUMOCONIOSIS </v>
      </c>
      <c r="J157" s="19" t="s">
        <v>1199</v>
      </c>
      <c r="K157" s="18" t="str">
        <f>VLOOKUP(H157,Hoja1!A$2:G$445,4,0)</f>
        <v>Inspecciones planeadas e inspecciones no planeadas, procedimientos de programas de seguridad y salud en el trabajo</v>
      </c>
      <c r="L157" s="18" t="str">
        <f>VLOOKUP(H157,Hoja1!A$2:G$445,5,0)</f>
        <v>EPP MASCARILLAS Y FILTROS</v>
      </c>
      <c r="M157" s="19">
        <v>2</v>
      </c>
      <c r="N157" s="20">
        <v>2</v>
      </c>
      <c r="O157" s="20">
        <v>25</v>
      </c>
      <c r="P157" s="20">
        <f t="shared" si="31"/>
        <v>4</v>
      </c>
      <c r="Q157" s="20">
        <f t="shared" si="32"/>
        <v>100</v>
      </c>
      <c r="R157" s="33" t="str">
        <f t="shared" si="33"/>
        <v>B-4</v>
      </c>
      <c r="S157" s="75" t="str">
        <f t="shared" si="34"/>
        <v>III</v>
      </c>
      <c r="T157" s="75" t="str">
        <f t="shared" si="35"/>
        <v>Mejorable</v>
      </c>
      <c r="U157" s="114"/>
      <c r="V157" s="18" t="str">
        <f>VLOOKUP(H157,Hoja1!A$2:G$445,6,0)</f>
        <v>NEUMOCONIOSIS</v>
      </c>
      <c r="W157" s="21"/>
      <c r="X157" s="21"/>
      <c r="Y157" s="21"/>
      <c r="Z157" s="17"/>
      <c r="AA157" s="17" t="str">
        <f>VLOOKUP(H157,Hoja1!A$2:G$445,7,0)</f>
        <v>LIMPIEZA</v>
      </c>
      <c r="AB157" s="118"/>
      <c r="AC157" s="102"/>
    </row>
    <row r="158" spans="1:29" ht="36.75" customHeight="1">
      <c r="A158" s="79"/>
      <c r="B158" s="79"/>
      <c r="C158" s="102"/>
      <c r="D158" s="106"/>
      <c r="E158" s="110"/>
      <c r="F158" s="110"/>
      <c r="G158" s="18" t="str">
        <f>VLOOKUP(H158,Hoja1!A$1:G$445,2,0)</f>
        <v>NATURALEZA DE LA TAREA</v>
      </c>
      <c r="H158" s="33" t="s">
        <v>76</v>
      </c>
      <c r="I158" s="18" t="str">
        <f>VLOOKUP(H158,Hoja1!A$2:G$445,3,0)</f>
        <v>ESTRÉS,  TRANSTORNOS DEL SUEÑO</v>
      </c>
      <c r="J158" s="19" t="s">
        <v>1199</v>
      </c>
      <c r="K158" s="18" t="str">
        <f>VLOOKUP(H158,Hoja1!A$2:G$445,4,0)</f>
        <v>N/A</v>
      </c>
      <c r="L158" s="18" t="str">
        <f>VLOOKUP(H158,Hoja1!A$2:G$445,5,0)</f>
        <v>PVE PSICOSOCIAL</v>
      </c>
      <c r="M158" s="19">
        <v>2</v>
      </c>
      <c r="N158" s="20">
        <v>3</v>
      </c>
      <c r="O158" s="20">
        <v>10</v>
      </c>
      <c r="P158" s="20">
        <f t="shared" si="31"/>
        <v>6</v>
      </c>
      <c r="Q158" s="20">
        <f t="shared" si="32"/>
        <v>60</v>
      </c>
      <c r="R158" s="33" t="str">
        <f t="shared" si="33"/>
        <v>M-6</v>
      </c>
      <c r="S158" s="75" t="str">
        <f t="shared" si="34"/>
        <v>III</v>
      </c>
      <c r="T158" s="75" t="str">
        <f t="shared" si="35"/>
        <v>Mejorable</v>
      </c>
      <c r="U158" s="114"/>
      <c r="V158" s="18" t="str">
        <f>VLOOKUP(H158,Hoja1!A$2:G$445,6,0)</f>
        <v>ESTRÉS</v>
      </c>
      <c r="W158" s="21"/>
      <c r="X158" s="21"/>
      <c r="Y158" s="21"/>
      <c r="Z158" s="17"/>
      <c r="AA158" s="17" t="str">
        <f>VLOOKUP(H158,Hoja1!A$2:G$445,7,0)</f>
        <v>N/A</v>
      </c>
      <c r="AB158" s="118" t="s">
        <v>1208</v>
      </c>
      <c r="AC158" s="102"/>
    </row>
    <row r="159" spans="1:29" ht="36.75" customHeight="1">
      <c r="A159" s="79"/>
      <c r="B159" s="79"/>
      <c r="C159" s="102"/>
      <c r="D159" s="106"/>
      <c r="E159" s="110"/>
      <c r="F159" s="110"/>
      <c r="G159" s="18" t="str">
        <f>VLOOKUP(H159,Hoja1!A$1:G$445,2,0)</f>
        <v>DESARROLLO DE LAS MISMAS FUNCIONES DURANTE UN LARGO PERÍODO DE TIEMPO</v>
      </c>
      <c r="H159" s="33" t="s">
        <v>455</v>
      </c>
      <c r="I159" s="18" t="str">
        <f>VLOOKUP(H159,Hoja1!A$2:G$445,3,0)</f>
        <v>DEPRESIÓN, ESTRÉS</v>
      </c>
      <c r="J159" s="19" t="s">
        <v>1199</v>
      </c>
      <c r="K159" s="18" t="str">
        <f>VLOOKUP(H159,Hoja1!A$2:G$445,4,0)</f>
        <v>N/A</v>
      </c>
      <c r="L159" s="18" t="str">
        <f>VLOOKUP(H159,Hoja1!A$2:G$445,5,0)</f>
        <v>PVE PSICOSOCIAL</v>
      </c>
      <c r="M159" s="19">
        <v>2</v>
      </c>
      <c r="N159" s="20">
        <v>1</v>
      </c>
      <c r="O159" s="20">
        <v>10</v>
      </c>
      <c r="P159" s="20">
        <f t="shared" si="31"/>
        <v>2</v>
      </c>
      <c r="Q159" s="20">
        <f t="shared" si="32"/>
        <v>20</v>
      </c>
      <c r="R159" s="33" t="str">
        <f t="shared" si="33"/>
        <v>B-2</v>
      </c>
      <c r="S159" s="75" t="str">
        <f t="shared" si="34"/>
        <v>IV</v>
      </c>
      <c r="T159" s="75" t="str">
        <f t="shared" si="35"/>
        <v>Aceptable</v>
      </c>
      <c r="U159" s="114"/>
      <c r="V159" s="18" t="str">
        <f>VLOOKUP(H159,Hoja1!A$2:G$445,6,0)</f>
        <v>ESTRÉS</v>
      </c>
      <c r="W159" s="21"/>
      <c r="X159" s="21"/>
      <c r="Y159" s="21"/>
      <c r="Z159" s="17"/>
      <c r="AA159" s="17" t="str">
        <f>VLOOKUP(H159,Hoja1!A$2:G$445,7,0)</f>
        <v>N/A</v>
      </c>
      <c r="AB159" s="118"/>
      <c r="AC159" s="102"/>
    </row>
    <row r="160" spans="1:29" ht="51">
      <c r="A160" s="79"/>
      <c r="B160" s="79"/>
      <c r="C160" s="102"/>
      <c r="D160" s="106"/>
      <c r="E160" s="110"/>
      <c r="F160" s="110"/>
      <c r="G160" s="18" t="str">
        <f>VLOOKUP(H160,Hoja1!A$1:G$445,2,0)</f>
        <v>Forzadas, Prolongadas</v>
      </c>
      <c r="H160" s="33" t="s">
        <v>40</v>
      </c>
      <c r="I160" s="18" t="str">
        <f>VLOOKUP(H160,Hoja1!A$2:G$445,3,0)</f>
        <v xml:space="preserve">Lesiones osteomusculares, lesiones osteoarticulares
</v>
      </c>
      <c r="J160" s="19" t="s">
        <v>1199</v>
      </c>
      <c r="K160" s="18" t="str">
        <f>VLOOKUP(H160,Hoja1!A$2:G$445,4,0)</f>
        <v>Inspecciones planeadas e inspecciones no planeadas, procedimientos de programas de seguridad y salud en el trabajo</v>
      </c>
      <c r="L160" s="18" t="str">
        <f>VLOOKUP(H160,Hoja1!A$2:G$445,5,0)</f>
        <v>PVE Biomecánico, programa pausas activas, exámenes periódicos, recomendaciones, control de posturas</v>
      </c>
      <c r="M160" s="19">
        <v>2</v>
      </c>
      <c r="N160" s="20">
        <v>2</v>
      </c>
      <c r="O160" s="20">
        <v>25</v>
      </c>
      <c r="P160" s="20">
        <f t="shared" si="31"/>
        <v>4</v>
      </c>
      <c r="Q160" s="20">
        <f t="shared" si="32"/>
        <v>100</v>
      </c>
      <c r="R160" s="33" t="str">
        <f t="shared" si="33"/>
        <v>B-4</v>
      </c>
      <c r="S160" s="75" t="str">
        <f t="shared" si="34"/>
        <v>III</v>
      </c>
      <c r="T160" s="75" t="str">
        <f t="shared" si="35"/>
        <v>Mejorable</v>
      </c>
      <c r="U160" s="114"/>
      <c r="V160" s="18" t="str">
        <f>VLOOKUP(H160,Hoja1!A$2:G$445,6,0)</f>
        <v>Enfermedades Osteomusculares</v>
      </c>
      <c r="W160" s="21"/>
      <c r="X160" s="21"/>
      <c r="Y160" s="21"/>
      <c r="Z160" s="17"/>
      <c r="AA160" s="17" t="str">
        <f>VLOOKUP(H160,Hoja1!A$2:G$445,7,0)</f>
        <v>Prevención en lesiones osteomusculares, líderes de pausas activas</v>
      </c>
      <c r="AB160" s="119" t="s">
        <v>1209</v>
      </c>
      <c r="AC160" s="102"/>
    </row>
    <row r="161" spans="1:29" ht="51">
      <c r="A161" s="79"/>
      <c r="B161" s="79"/>
      <c r="C161" s="102"/>
      <c r="D161" s="106"/>
      <c r="E161" s="110"/>
      <c r="F161" s="110"/>
      <c r="G161" s="18" t="str">
        <f>VLOOKUP(H161,Hoja1!A$1:G$445,2,0)</f>
        <v>Carga de un peso mayor al recomendado</v>
      </c>
      <c r="H161" s="33" t="s">
        <v>486</v>
      </c>
      <c r="I161" s="18" t="str">
        <f>VLOOKUP(H161,Hoja1!A$2:G$445,3,0)</f>
        <v>Lesiones osteomusculares, lesiones osteoarticulares</v>
      </c>
      <c r="J161" s="19" t="s">
        <v>1199</v>
      </c>
      <c r="K161" s="18" t="str">
        <f>VLOOKUP(H161,Hoja1!A$2:G$445,4,0)</f>
        <v>Inspecciones planeadas e inspecciones no planeadas, procedimientos de programas de seguridad y salud en el trabajo</v>
      </c>
      <c r="L161" s="18" t="str">
        <f>VLOOKUP(H161,Hoja1!A$2:G$445,5,0)</f>
        <v>PVE Biomecánico, programa pausas activas, exámenes periódicos, recomendaciones, control de posturas</v>
      </c>
      <c r="M161" s="19">
        <v>2</v>
      </c>
      <c r="N161" s="20">
        <v>2</v>
      </c>
      <c r="O161" s="20">
        <v>25</v>
      </c>
      <c r="P161" s="20">
        <f t="shared" si="31"/>
        <v>4</v>
      </c>
      <c r="Q161" s="20">
        <f t="shared" si="32"/>
        <v>100</v>
      </c>
      <c r="R161" s="33" t="str">
        <f t="shared" si="33"/>
        <v>B-4</v>
      </c>
      <c r="S161" s="75" t="str">
        <f t="shared" si="34"/>
        <v>III</v>
      </c>
      <c r="T161" s="75" t="str">
        <f t="shared" si="35"/>
        <v>Mejorable</v>
      </c>
      <c r="U161" s="114"/>
      <c r="V161" s="18" t="str">
        <f>VLOOKUP(H161,Hoja1!A$2:G$445,6,0)</f>
        <v>Enfermedades del sistema osteomuscular</v>
      </c>
      <c r="W161" s="21"/>
      <c r="X161" s="21"/>
      <c r="Y161" s="21"/>
      <c r="Z161" s="17"/>
      <c r="AA161" s="17" t="str">
        <f>VLOOKUP(H161,Hoja1!A$2:G$445,7,0)</f>
        <v>Prevención en lesiones osteomusculares, Líderes en pausas activas</v>
      </c>
      <c r="AB161" s="120"/>
      <c r="AC161" s="102"/>
    </row>
    <row r="162" spans="1:29" ht="72" customHeight="1">
      <c r="A162" s="79"/>
      <c r="B162" s="79"/>
      <c r="C162" s="102"/>
      <c r="D162" s="106"/>
      <c r="E162" s="110"/>
      <c r="F162" s="110"/>
      <c r="G162" s="18" t="str">
        <f>VLOOKUP(H162,Hoja1!A$1:G$445,2,0)</f>
        <v>Combinación de movimientos repetitivos con fuerza</v>
      </c>
      <c r="H162" s="33" t="s">
        <v>954</v>
      </c>
      <c r="I162" s="18" t="str">
        <f>VLOOKUP(H162,Hoja1!A$2:G$445,3,0)</f>
        <v>Síndrome de Túnel Carpiano</v>
      </c>
      <c r="J162" s="19" t="s">
        <v>1199</v>
      </c>
      <c r="K162" s="18" t="s">
        <v>43</v>
      </c>
      <c r="L162" s="18" t="s">
        <v>44</v>
      </c>
      <c r="M162" s="19">
        <v>2</v>
      </c>
      <c r="N162" s="20">
        <v>2</v>
      </c>
      <c r="O162" s="20">
        <v>25</v>
      </c>
      <c r="P162" s="20">
        <f aca="true" t="shared" si="41" ref="P162">M162*N162</f>
        <v>4</v>
      </c>
      <c r="Q162" s="20">
        <f aca="true" t="shared" si="42" ref="Q162">O162*P162</f>
        <v>100</v>
      </c>
      <c r="R162" s="33" t="str">
        <f aca="true" t="shared" si="43" ref="R162">IF(P162=40,"MA-40",IF(P162=30,"MA-30",IF(P162=20,"A-20",IF(P162=10,"A-10",IF(P162=24,"MA-24",IF(P162=18,"A-18",IF(P162=12,"A-12",IF(P162=6,"M-6",IF(P162=8,"M-8",IF(P162=6,"M-6",IF(P162=4,"B-4",IF(P162=2,"B-2",))))))))))))</f>
        <v>B-4</v>
      </c>
      <c r="S162" s="75" t="str">
        <f aca="true" t="shared" si="44" ref="S162">IF(Q162&lt;=20,"IV",IF(Q162&lt;=120,"III",IF(Q162&lt;=500,"II",IF(Q162&lt;=4000,"I"))))</f>
        <v>III</v>
      </c>
      <c r="T162" s="75" t="str">
        <f aca="true" t="shared" si="45" ref="T162">IF(S162=0,"",IF(S162="IV","Aceptable",IF(S162="III","Mejorable",IF(S162="II","No Aceptable o Aceptable Con Control Especifico",IF(S162="I","No Aceptable","")))))</f>
        <v>Mejorable</v>
      </c>
      <c r="U162" s="114"/>
      <c r="V162" s="18" t="str">
        <f>VLOOKUP(H162,Hoja1!A$2:G$445,6,0)</f>
        <v>Síndrome de Túnel Carpiano</v>
      </c>
      <c r="W162" s="21"/>
      <c r="X162" s="21"/>
      <c r="Y162" s="21"/>
      <c r="Z162" s="17"/>
      <c r="AA162" s="46" t="s">
        <v>1226</v>
      </c>
      <c r="AB162" s="121"/>
      <c r="AC162" s="102"/>
    </row>
    <row r="163" spans="1:29" ht="72" customHeight="1">
      <c r="A163" s="79"/>
      <c r="B163" s="79"/>
      <c r="C163" s="102"/>
      <c r="D163" s="106"/>
      <c r="E163" s="110"/>
      <c r="F163" s="110"/>
      <c r="G163" s="18" t="str">
        <f>VLOOKUP(H163,Hoja1!A$1:G$445,2,0)</f>
        <v>Atropellamiento, Envestir</v>
      </c>
      <c r="H163" s="33" t="s">
        <v>1187</v>
      </c>
      <c r="I163" s="18" t="str">
        <f>VLOOKUP(H163,Hoja1!A$2:G$445,3,0)</f>
        <v>Lesiones, pérdidas materiales, muerte</v>
      </c>
      <c r="J163" s="19" t="s">
        <v>1199</v>
      </c>
      <c r="K163" s="18" t="str">
        <f>VLOOKUP(H163,Hoja1!A$2:G$445,4,0)</f>
        <v>Inspecciones planeadas e inspecciones no planeadas, procedimientos de programas de seguridad y salud en el trabajo</v>
      </c>
      <c r="L163" s="18" t="str">
        <f>VLOOKUP(H163,Hoja1!A$2:G$445,5,0)</f>
        <v>Programa de seguridad vial, señalización</v>
      </c>
      <c r="M163" s="19">
        <v>2</v>
      </c>
      <c r="N163" s="20">
        <v>2</v>
      </c>
      <c r="O163" s="20">
        <v>60</v>
      </c>
      <c r="P163" s="20">
        <f t="shared" si="31"/>
        <v>4</v>
      </c>
      <c r="Q163" s="20">
        <f t="shared" si="32"/>
        <v>240</v>
      </c>
      <c r="R163" s="33" t="str">
        <f t="shared" si="33"/>
        <v>B-4</v>
      </c>
      <c r="S163" s="75" t="str">
        <f t="shared" si="34"/>
        <v>II</v>
      </c>
      <c r="T163" s="75" t="str">
        <f t="shared" si="35"/>
        <v>No Aceptable o Aceptable Con Control Especifico</v>
      </c>
      <c r="U163" s="114"/>
      <c r="V163" s="18" t="str">
        <f>VLOOKUP(H163,Hoja1!A$2:G$445,6,0)</f>
        <v>Muerte</v>
      </c>
      <c r="W163" s="21"/>
      <c r="X163" s="21"/>
      <c r="Y163" s="21"/>
      <c r="Z163" s="17"/>
      <c r="AA163" s="17" t="str">
        <f>VLOOKUP(H163,Hoja1!A$2:G$445,7,0)</f>
        <v>Seguridad vial y manejo defensivo, aseguramiento de áreas de trabajo</v>
      </c>
      <c r="AB163" s="21" t="s">
        <v>1210</v>
      </c>
      <c r="AC163" s="102"/>
    </row>
    <row r="164" spans="1:29" ht="40.5">
      <c r="A164" s="79"/>
      <c r="B164" s="79"/>
      <c r="C164" s="102"/>
      <c r="D164" s="106"/>
      <c r="E164" s="110"/>
      <c r="F164" s="110"/>
      <c r="G164" s="18" t="str">
        <f>VLOOKUP(H164,Hoja1!A$1:G$445,2,0)</f>
        <v>Superficies de trabajo irregulares o deslizantes</v>
      </c>
      <c r="H164" s="33" t="s">
        <v>597</v>
      </c>
      <c r="I164" s="18" t="str">
        <f>VLOOKUP(H164,Hoja1!A$2:G$445,3,0)</f>
        <v>Caidas del mismo nivel, fracturas, golpe con objetos, caídas de objetos, obstrucción de rutas de evacuación</v>
      </c>
      <c r="J164" s="19" t="s">
        <v>1199</v>
      </c>
      <c r="K164" s="18" t="str">
        <f>VLOOKUP(H164,Hoja1!A$2:G$445,4,0)</f>
        <v>N/A</v>
      </c>
      <c r="L164" s="18" t="str">
        <f>VLOOKUP(H164,Hoja1!A$2:G$445,5,0)</f>
        <v>N/A</v>
      </c>
      <c r="M164" s="19">
        <v>6</v>
      </c>
      <c r="N164" s="20">
        <v>2</v>
      </c>
      <c r="O164" s="20">
        <v>25</v>
      </c>
      <c r="P164" s="20">
        <f t="shared" si="31"/>
        <v>12</v>
      </c>
      <c r="Q164" s="20">
        <f t="shared" si="32"/>
        <v>300</v>
      </c>
      <c r="R164" s="33" t="str">
        <f t="shared" si="33"/>
        <v>A-12</v>
      </c>
      <c r="S164" s="75" t="str">
        <f t="shared" si="34"/>
        <v>II</v>
      </c>
      <c r="T164" s="75" t="str">
        <f t="shared" si="35"/>
        <v>No Aceptable o Aceptable Con Control Especifico</v>
      </c>
      <c r="U164" s="114"/>
      <c r="V164" s="18" t="str">
        <f>VLOOKUP(H164,Hoja1!A$2:G$445,6,0)</f>
        <v>Caídas de distinto nivel</v>
      </c>
      <c r="W164" s="21"/>
      <c r="X164" s="21"/>
      <c r="Y164" s="21"/>
      <c r="Z164" s="17" t="s">
        <v>1215</v>
      </c>
      <c r="AA164" s="17" t="str">
        <f>VLOOKUP(H164,Hoja1!A$2:G$445,7,0)</f>
        <v>Pautas Básicas en orden y aseo en el lugar de trabajo, actos y condiciones inseguras</v>
      </c>
      <c r="AB164" s="21" t="s">
        <v>32</v>
      </c>
      <c r="AC164" s="102"/>
    </row>
    <row r="165" spans="1:29" ht="61.5" customHeight="1">
      <c r="A165" s="79"/>
      <c r="B165" s="79"/>
      <c r="C165" s="102"/>
      <c r="D165" s="106"/>
      <c r="E165" s="110"/>
      <c r="F165" s="110"/>
      <c r="G165" s="18" t="str">
        <f>VLOOKUP(H165,Hoja1!A$1:G$445,2,0)</f>
        <v>inmersión ( lluvias, crecientes de rios y quebradas, caidas desde tarabitas, puentes y medios de trasnporte)</v>
      </c>
      <c r="H165" s="33" t="s">
        <v>1188</v>
      </c>
      <c r="I165" s="18" t="str">
        <f>VLOOKUP(H165,Hoja1!A$2:G$445,3,0)</f>
        <v>contusiones, laseraciones, afectaciones del sistema respiratorio</v>
      </c>
      <c r="J165" s="19" t="s">
        <v>1199</v>
      </c>
      <c r="K165" s="18" t="str">
        <f>VLOOKUP(H165,Hoja1!A$2:G$445,4,0)</f>
        <v>Inspecciones planeadas e inspecciones no planeadas, procedimientos de programas de seguridad y salud en el trabajo</v>
      </c>
      <c r="L165" s="18" t="str">
        <f>VLOOKUP(H165,Hoja1!A$2:G$445,5,0)</f>
        <v>E.P.P.</v>
      </c>
      <c r="M165" s="19">
        <v>2</v>
      </c>
      <c r="N165" s="20">
        <v>1</v>
      </c>
      <c r="O165" s="20">
        <v>100</v>
      </c>
      <c r="P165" s="20">
        <f t="shared" si="31"/>
        <v>2</v>
      </c>
      <c r="Q165" s="20">
        <f t="shared" si="32"/>
        <v>200</v>
      </c>
      <c r="R165" s="33" t="str">
        <f t="shared" si="33"/>
        <v>B-2</v>
      </c>
      <c r="S165" s="75" t="str">
        <f t="shared" si="34"/>
        <v>II</v>
      </c>
      <c r="T165" s="75" t="str">
        <f t="shared" si="35"/>
        <v>No Aceptable o Aceptable Con Control Especifico</v>
      </c>
      <c r="U165" s="114"/>
      <c r="V165" s="18" t="str">
        <f>VLOOKUP(H165,Hoja1!A$2:G$445,6,0)</f>
        <v>muerte</v>
      </c>
      <c r="W165" s="21"/>
      <c r="X165" s="21"/>
      <c r="Y165" s="21"/>
      <c r="Z165" s="17"/>
      <c r="AA165" s="17" t="str">
        <f>VLOOKUP(H165,Hoja1!A$2:G$445,7,0)</f>
        <v>capacitación en salvamento acuatico y primer respondiente</v>
      </c>
      <c r="AB165" s="21" t="s">
        <v>1212</v>
      </c>
      <c r="AC165" s="102"/>
    </row>
    <row r="166" spans="1:29" ht="63.75">
      <c r="A166" s="79"/>
      <c r="B166" s="79"/>
      <c r="C166" s="102"/>
      <c r="D166" s="106"/>
      <c r="E166" s="110"/>
      <c r="F166" s="110"/>
      <c r="G166" s="18" t="str">
        <f>VLOOKUP(H166,Hoja1!A$1:G$445,2,0)</f>
        <v>Herramientas Manuales</v>
      </c>
      <c r="H166" s="33" t="s">
        <v>606</v>
      </c>
      <c r="I166" s="18" t="str">
        <f>VLOOKUP(H166,Hoja1!A$2:G$445,3,0)</f>
        <v>Quemaduras, contusiones y lesiones</v>
      </c>
      <c r="J166" s="19" t="s">
        <v>1199</v>
      </c>
      <c r="K166" s="18" t="str">
        <f>VLOOKUP(H166,Hoja1!A$2:G$445,4,0)</f>
        <v>Inspecciones planeadas e inspecciones no planeadas, procedimientos de programas de seguridad y salud en el trabajo</v>
      </c>
      <c r="L166" s="18" t="str">
        <f>VLOOKUP(H166,Hoja1!A$2:G$445,5,0)</f>
        <v>E.P.P.</v>
      </c>
      <c r="M166" s="19">
        <v>2</v>
      </c>
      <c r="N166" s="20">
        <v>3</v>
      </c>
      <c r="O166" s="20">
        <v>25</v>
      </c>
      <c r="P166" s="20">
        <f t="shared" si="31"/>
        <v>6</v>
      </c>
      <c r="Q166" s="20">
        <f t="shared" si="32"/>
        <v>150</v>
      </c>
      <c r="R166" s="33" t="str">
        <f t="shared" si="33"/>
        <v>M-6</v>
      </c>
      <c r="S166" s="75" t="str">
        <f t="shared" si="34"/>
        <v>II</v>
      </c>
      <c r="T166" s="75" t="str">
        <f t="shared" si="35"/>
        <v>No Aceptable o Aceptable Con Control Especifico</v>
      </c>
      <c r="U166" s="114"/>
      <c r="V166" s="18" t="str">
        <f>VLOOKUP(H166,Hoja1!A$2:G$445,6,0)</f>
        <v>Amputación</v>
      </c>
      <c r="W166" s="21"/>
      <c r="X166" s="21"/>
      <c r="Y166" s="21"/>
      <c r="Z166" s="17"/>
      <c r="AA166" s="17" t="str">
        <f>VLOOKUP(H166,Hoja1!A$2:G$445,7,0)</f>
        <v xml:space="preserve">
Uso y manejo adecuado de E.P.P., uso y manejo adecuado de herramientas manuales y/o máqinas y equipos</v>
      </c>
      <c r="AB166" s="21" t="s">
        <v>32</v>
      </c>
      <c r="AC166" s="102"/>
    </row>
    <row r="167" spans="1:29" ht="84" customHeight="1">
      <c r="A167" s="79"/>
      <c r="B167" s="79"/>
      <c r="C167" s="102"/>
      <c r="D167" s="106"/>
      <c r="E167" s="110"/>
      <c r="F167" s="110"/>
      <c r="G167" s="18" t="str">
        <f>VLOOKUP(H167,Hoja1!A$1:G$445,2,0)</f>
        <v>Atraco, golpiza, atentados y secuestrados</v>
      </c>
      <c r="H167" s="33" t="s">
        <v>57</v>
      </c>
      <c r="I167" s="18" t="str">
        <f>VLOOKUP(H167,Hoja1!A$2:G$445,3,0)</f>
        <v>Estrés, golpes, Secuestros</v>
      </c>
      <c r="J167" s="19" t="s">
        <v>1199</v>
      </c>
      <c r="K167" s="18" t="str">
        <f>VLOOKUP(H167,Hoja1!A$2:G$445,4,0)</f>
        <v>Inspecciones planeadas e inspecciones no planeadas, procedimientos de programas de seguridad y salud en el trabajo</v>
      </c>
      <c r="L167" s="18" t="str">
        <f>VLOOKUP(H167,Hoja1!A$2:G$445,5,0)</f>
        <v xml:space="preserve">Uniformes Corporativos, Caquetas corporativas, Carnetización
</v>
      </c>
      <c r="M167" s="19">
        <v>2</v>
      </c>
      <c r="N167" s="20">
        <v>3</v>
      </c>
      <c r="O167" s="20">
        <v>60</v>
      </c>
      <c r="P167" s="20">
        <f t="shared" si="31"/>
        <v>6</v>
      </c>
      <c r="Q167" s="20">
        <f t="shared" si="32"/>
        <v>360</v>
      </c>
      <c r="R167" s="33" t="str">
        <f t="shared" si="33"/>
        <v>M-6</v>
      </c>
      <c r="S167" s="75" t="str">
        <f t="shared" si="34"/>
        <v>II</v>
      </c>
      <c r="T167" s="75" t="str">
        <f t="shared" si="35"/>
        <v>No Aceptable o Aceptable Con Control Especifico</v>
      </c>
      <c r="U167" s="114"/>
      <c r="V167" s="18" t="str">
        <f>VLOOKUP(H167,Hoja1!A$2:G$445,6,0)</f>
        <v>Secuestros</v>
      </c>
      <c r="W167" s="21"/>
      <c r="X167" s="21"/>
      <c r="Y167" s="21"/>
      <c r="Z167" s="17"/>
      <c r="AA167" s="17" t="str">
        <f>VLOOKUP(H167,Hoja1!A$2:G$445,7,0)</f>
        <v>N/A</v>
      </c>
      <c r="AB167" s="21" t="s">
        <v>1214</v>
      </c>
      <c r="AC167" s="102"/>
    </row>
    <row r="168" spans="1:150" s="13" customFormat="1" ht="89.25">
      <c r="A168" s="79"/>
      <c r="B168" s="79"/>
      <c r="C168" s="103"/>
      <c r="D168" s="107"/>
      <c r="E168" s="111"/>
      <c r="F168" s="111"/>
      <c r="G168" s="18" t="str">
        <f>VLOOKUP(H168,Hoja1!A$1:G$445,2,0)</f>
        <v>MANTENIMIENTO DE PUENTE GRUAS, LIMPIEZA DE CANALES, MANTENIMIENTO DE INSTALACIONES LOCATIVAS, MANTENIMIENTO Y REPARACIÓN DE POZOS</v>
      </c>
      <c r="H168" s="33" t="s">
        <v>624</v>
      </c>
      <c r="I168" s="18" t="str">
        <f>VLOOKUP(H168,Hoja1!A$2:G$445,3,0)</f>
        <v>LESIONES, FRACTURAS, MUERTE</v>
      </c>
      <c r="J168" s="19" t="s">
        <v>1199</v>
      </c>
      <c r="K168" s="18" t="str">
        <f>VLOOKUP(H168,Hoja1!A$2:G$445,4,0)</f>
        <v>Inspecciones planeadas e inspecciones no planeadas, procedimientos de programas de seguridad y salud en el trabajo</v>
      </c>
      <c r="L168" s="18" t="str">
        <f>VLOOKUP(H168,Hoja1!A$2:G$445,5,0)</f>
        <v>EPP</v>
      </c>
      <c r="M168" s="19">
        <v>2</v>
      </c>
      <c r="N168" s="20">
        <v>2</v>
      </c>
      <c r="O168" s="20">
        <v>100</v>
      </c>
      <c r="P168" s="20">
        <f t="shared" si="31"/>
        <v>4</v>
      </c>
      <c r="Q168" s="20">
        <f t="shared" si="32"/>
        <v>400</v>
      </c>
      <c r="R168" s="33" t="str">
        <f t="shared" si="33"/>
        <v>B-4</v>
      </c>
      <c r="S168" s="75" t="str">
        <f t="shared" si="34"/>
        <v>II</v>
      </c>
      <c r="T168" s="75" t="str">
        <f t="shared" si="35"/>
        <v>No Aceptable o Aceptable Con Control Especifico</v>
      </c>
      <c r="U168" s="115"/>
      <c r="V168" s="18" t="str">
        <f>VLOOKUP(H168,Hoja1!A$2:G$445,6,0)</f>
        <v>MUERTE</v>
      </c>
      <c r="W168" s="21"/>
      <c r="X168" s="21"/>
      <c r="Y168" s="21"/>
      <c r="Z168" s="17"/>
      <c r="AA168" s="17" t="str">
        <f>VLOOKUP(H168,Hoja1!A$2:G$445,7,0)</f>
        <v>CERTIFICACIÓN Y/O ENTRENAMIENTO EN TRABAJO SEGURO EN ALTURAS; DILGENCIAMIENTO DE PERMISO DE TRABAJO; USO Y MANEJO ADECUADO DE E.P.P.; ARME Y DESARME DE ANDAMIOS</v>
      </c>
      <c r="AB168" s="21" t="s">
        <v>32</v>
      </c>
      <c r="AC168" s="103"/>
      <c r="AD168" s="14"/>
      <c r="AE168" s="12"/>
      <c r="AF168" s="12"/>
      <c r="AG168" s="12"/>
      <c r="AH168" s="12"/>
      <c r="AI168" s="12"/>
      <c r="AJ168" s="12"/>
      <c r="AK168" s="12"/>
      <c r="AL168" s="12"/>
      <c r="AM168" s="12"/>
      <c r="AN168" s="12"/>
      <c r="AO168" s="12"/>
      <c r="AP168" s="12"/>
      <c r="AQ168" s="12"/>
      <c r="AR168" s="12"/>
      <c r="AS168" s="12"/>
      <c r="AT168" s="12"/>
      <c r="AU168" s="12"/>
      <c r="AV168" s="12"/>
      <c r="AW168" s="12"/>
      <c r="AX168" s="12"/>
      <c r="AY168" s="12"/>
      <c r="AZ168" s="12"/>
      <c r="BA168" s="12"/>
      <c r="BB168" s="12"/>
      <c r="BC168" s="12"/>
      <c r="BD168" s="12"/>
      <c r="BE168" s="12"/>
      <c r="BF168" s="12"/>
      <c r="BG168" s="12"/>
      <c r="BH168" s="12"/>
      <c r="BI168" s="12"/>
      <c r="BJ168" s="12"/>
      <c r="BK168" s="12"/>
      <c r="BL168" s="12"/>
      <c r="BM168" s="12"/>
      <c r="BN168" s="12"/>
      <c r="BO168" s="12"/>
      <c r="BP168" s="12"/>
      <c r="BQ168" s="12"/>
      <c r="BR168" s="12"/>
      <c r="BS168" s="12"/>
      <c r="BT168" s="12"/>
      <c r="BU168" s="12"/>
      <c r="BV168" s="12"/>
      <c r="BW168" s="12"/>
      <c r="BX168" s="12"/>
      <c r="BY168" s="12"/>
      <c r="BZ168" s="12"/>
      <c r="CA168" s="12"/>
      <c r="CB168" s="12"/>
      <c r="CC168" s="12"/>
      <c r="CD168" s="12"/>
      <c r="CE168" s="12"/>
      <c r="CF168" s="12"/>
      <c r="CG168" s="12"/>
      <c r="CH168" s="12"/>
      <c r="CI168" s="12"/>
      <c r="CJ168" s="12"/>
      <c r="CK168" s="12"/>
      <c r="CL168" s="12"/>
      <c r="CM168" s="12"/>
      <c r="CN168" s="12"/>
      <c r="CO168" s="12"/>
      <c r="CP168" s="12"/>
      <c r="CQ168" s="12"/>
      <c r="CR168" s="12"/>
      <c r="CS168" s="12"/>
      <c r="CT168" s="12"/>
      <c r="CU168" s="12"/>
      <c r="CV168" s="12"/>
      <c r="CW168" s="12"/>
      <c r="CX168" s="12"/>
      <c r="CY168" s="12"/>
      <c r="CZ168" s="12"/>
      <c r="DA168" s="12"/>
      <c r="DB168" s="12"/>
      <c r="DC168" s="12"/>
      <c r="DD168" s="12"/>
      <c r="DE168" s="12"/>
      <c r="DF168" s="12"/>
      <c r="DG168" s="12"/>
      <c r="DH168" s="12"/>
      <c r="DI168" s="12"/>
      <c r="DJ168" s="12"/>
      <c r="DK168" s="12"/>
      <c r="DL168" s="12"/>
      <c r="DM168" s="12"/>
      <c r="DN168" s="12"/>
      <c r="DO168" s="12"/>
      <c r="DP168" s="12"/>
      <c r="DQ168" s="12"/>
      <c r="DR168" s="12"/>
      <c r="DS168" s="12"/>
      <c r="DT168" s="12"/>
      <c r="DU168" s="12"/>
      <c r="DV168" s="12"/>
      <c r="DW168" s="12"/>
      <c r="DX168" s="12"/>
      <c r="DY168" s="12"/>
      <c r="DZ168" s="12"/>
      <c r="EA168" s="12"/>
      <c r="EB168" s="12"/>
      <c r="EC168" s="12"/>
      <c r="ED168" s="12"/>
      <c r="EE168" s="12"/>
      <c r="EF168" s="12"/>
      <c r="EG168" s="12"/>
      <c r="EH168" s="12"/>
      <c r="EI168" s="12"/>
      <c r="EJ168" s="12"/>
      <c r="EK168" s="12"/>
      <c r="EL168" s="12"/>
      <c r="EM168" s="12"/>
      <c r="EN168" s="12"/>
      <c r="EO168" s="12"/>
      <c r="EP168" s="12"/>
      <c r="EQ168" s="12"/>
      <c r="ER168" s="12"/>
      <c r="ES168" s="12"/>
      <c r="ET168" s="15"/>
    </row>
    <row r="169" spans="1:29" ht="51.75" thickBot="1">
      <c r="A169" s="79"/>
      <c r="B169" s="79"/>
      <c r="C169" s="104"/>
      <c r="D169" s="108"/>
      <c r="E169" s="112"/>
      <c r="F169" s="112"/>
      <c r="G169" s="23" t="str">
        <f>VLOOKUP(H169,Hoja1!A$1:G$445,2,0)</f>
        <v>SISMOS, INCENDIOS, INUNDACIONES, TERREMOTOS, VENDAVALES, DERRUMBE</v>
      </c>
      <c r="H169" s="36" t="s">
        <v>62</v>
      </c>
      <c r="I169" s="23" t="str">
        <f>VLOOKUP(H169,Hoja1!A$2:G$445,3,0)</f>
        <v>SISMOS, INCENDIOS, INUNDACIONES, TERREMOTOS, VENDAVALES</v>
      </c>
      <c r="J169" s="24" t="s">
        <v>1199</v>
      </c>
      <c r="K169" s="23" t="str">
        <f>VLOOKUP(H169,Hoja1!A$2:G$445,4,0)</f>
        <v>Inspecciones planeadas e inspecciones no planeadas, procedimientos de programas de seguridad y salud en el trabajo</v>
      </c>
      <c r="L169" s="23" t="str">
        <f>VLOOKUP(H169,Hoja1!A$2:G$445,5,0)</f>
        <v>BRIGADAS DE EMERGENCIAS</v>
      </c>
      <c r="M169" s="24">
        <v>2</v>
      </c>
      <c r="N169" s="25">
        <v>1</v>
      </c>
      <c r="O169" s="25">
        <v>100</v>
      </c>
      <c r="P169" s="25">
        <f t="shared" si="31"/>
        <v>2</v>
      </c>
      <c r="Q169" s="25">
        <f t="shared" si="32"/>
        <v>200</v>
      </c>
      <c r="R169" s="36" t="str">
        <f t="shared" si="33"/>
        <v>B-2</v>
      </c>
      <c r="S169" s="76" t="str">
        <f t="shared" si="34"/>
        <v>II</v>
      </c>
      <c r="T169" s="76" t="str">
        <f t="shared" si="35"/>
        <v>No Aceptable o Aceptable Con Control Especifico</v>
      </c>
      <c r="U169" s="116"/>
      <c r="V169" s="23" t="str">
        <f>VLOOKUP(H169,Hoja1!A$2:G$445,6,0)</f>
        <v>MUERTE</v>
      </c>
      <c r="W169" s="26"/>
      <c r="X169" s="26"/>
      <c r="Y169" s="26"/>
      <c r="Z169" s="52"/>
      <c r="AA169" s="22" t="str">
        <f>VLOOKUP(H169,Hoja1!A$2:G$445,7,0)</f>
        <v>ENTRENAMIENTO DE LA BRIGADA; DIVULGACIÓN DE PLAN DE EMERGENCIA</v>
      </c>
      <c r="AB169" s="26"/>
      <c r="AC169" s="104"/>
    </row>
    <row r="170" spans="1:29" ht="38.25">
      <c r="A170" s="79"/>
      <c r="B170" s="79"/>
      <c r="C170" s="83" t="s">
        <v>1227</v>
      </c>
      <c r="D170" s="89" t="s">
        <v>1228</v>
      </c>
      <c r="E170" s="93" t="s">
        <v>1029</v>
      </c>
      <c r="F170" s="93" t="s">
        <v>1196</v>
      </c>
      <c r="G170" s="53" t="str">
        <f>VLOOKUP(H170,Hoja1!A$1:G$445,2,0)</f>
        <v>Modeduras</v>
      </c>
      <c r="H170" s="54" t="s">
        <v>79</v>
      </c>
      <c r="I170" s="53" t="str">
        <f>VLOOKUP(H170,Hoja1!A$2:G$445,3,0)</f>
        <v>Lesiones, tejidos, muerte, enfermedades infectocontagiosas</v>
      </c>
      <c r="J170" s="55" t="s">
        <v>1199</v>
      </c>
      <c r="K170" s="53" t="str">
        <f>VLOOKUP(H170,Hoja1!A$2:G$445,4,0)</f>
        <v>N/A</v>
      </c>
      <c r="L170" s="53" t="str">
        <f>VLOOKUP(H170,Hoja1!A$2:G$445,5,0)</f>
        <v>N/A</v>
      </c>
      <c r="M170" s="55">
        <v>2</v>
      </c>
      <c r="N170" s="56">
        <v>2</v>
      </c>
      <c r="O170" s="56">
        <v>25</v>
      </c>
      <c r="P170" s="56">
        <f aca="true" t="shared" si="46" ref="P170:P192">M170*N170</f>
        <v>4</v>
      </c>
      <c r="Q170" s="56">
        <f aca="true" t="shared" si="47" ref="Q170:Q192">O170*P170</f>
        <v>100</v>
      </c>
      <c r="R170" s="54" t="str">
        <f aca="true" t="shared" si="48" ref="R170:R192">IF(P170=40,"MA-40",IF(P170=30,"MA-30",IF(P170=20,"A-20",IF(P170=10,"A-10",IF(P170=24,"MA-24",IF(P170=18,"A-18",IF(P170=12,"A-12",IF(P170=6,"M-6",IF(P170=8,"M-8",IF(P170=6,"M-6",IF(P170=4,"B-4",IF(P170=2,"B-2",))))))))))))</f>
        <v>B-4</v>
      </c>
      <c r="S170" s="57" t="str">
        <f aca="true" t="shared" si="49" ref="S170:S192">IF(Q170&lt;=20,"IV",IF(Q170&lt;=120,"III",IF(Q170&lt;=500,"II",IF(Q170&lt;=4000,"I"))))</f>
        <v>III</v>
      </c>
      <c r="T170" s="57" t="str">
        <f aca="true" t="shared" si="50" ref="T170:T192">IF(S170=0,"",IF(S170="IV","Aceptable",IF(S170="III","Mejorable",IF(S170="II","No Aceptable o Aceptable Con Control Especifico",IF(S170="I","No Aceptable","")))))</f>
        <v>Mejorable</v>
      </c>
      <c r="U170" s="97">
        <v>4</v>
      </c>
      <c r="V170" s="53" t="str">
        <f>VLOOKUP(H170,Hoja1!A$2:G$445,6,0)</f>
        <v>Posibles enfermedades</v>
      </c>
      <c r="W170" s="58"/>
      <c r="X170" s="58"/>
      <c r="Y170" s="58"/>
      <c r="Z170" s="59"/>
      <c r="AA170" s="59" t="str">
        <f>VLOOKUP(H170,Hoja1!A$2:G$445,7,0)</f>
        <v xml:space="preserve">Riesgo Biológico, Autocuidado y/o Uso y manejo adecuado de E.P.P.
</v>
      </c>
      <c r="AB170" s="81" t="s">
        <v>1201</v>
      </c>
      <c r="AC170" s="83" t="s">
        <v>1200</v>
      </c>
    </row>
    <row r="171" spans="1:29" ht="51">
      <c r="A171" s="79"/>
      <c r="B171" s="79"/>
      <c r="C171" s="84"/>
      <c r="D171" s="90"/>
      <c r="E171" s="94"/>
      <c r="F171" s="94"/>
      <c r="G171" s="60" t="str">
        <f>VLOOKUP(H171,Hoja1!A$1:G$445,2,0)</f>
        <v>Bacteria</v>
      </c>
      <c r="H171" s="61" t="s">
        <v>108</v>
      </c>
      <c r="I171" s="60" t="str">
        <f>VLOOKUP(H171,Hoja1!A$2:G$445,3,0)</f>
        <v>Infecciones producidas por Bacterianas</v>
      </c>
      <c r="J171" s="62" t="s">
        <v>1199</v>
      </c>
      <c r="K171" s="60" t="str">
        <f>VLOOKUP(H171,Hoja1!A$2:G$445,4,0)</f>
        <v>Inspecciones planeadas e inspecciones no planeadas, procedimientos de programas de seguridad y salud en el trabajo</v>
      </c>
      <c r="L171" s="60" t="str">
        <f>VLOOKUP(H171,Hoja1!A$2:G$445,5,0)</f>
        <v>Programa de vacunación, bota pantalon, overol, guantes, tapabocas, mascarillas con filtos</v>
      </c>
      <c r="M171" s="62">
        <v>2</v>
      </c>
      <c r="N171" s="63">
        <v>2</v>
      </c>
      <c r="O171" s="63">
        <v>25</v>
      </c>
      <c r="P171" s="63">
        <f t="shared" si="46"/>
        <v>4</v>
      </c>
      <c r="Q171" s="63">
        <f t="shared" si="47"/>
        <v>100</v>
      </c>
      <c r="R171" s="61" t="str">
        <f t="shared" si="48"/>
        <v>B-4</v>
      </c>
      <c r="S171" s="64" t="str">
        <f t="shared" si="49"/>
        <v>III</v>
      </c>
      <c r="T171" s="64" t="str">
        <f t="shared" si="50"/>
        <v>Mejorable</v>
      </c>
      <c r="U171" s="98"/>
      <c r="V171" s="60" t="str">
        <f>VLOOKUP(H171,Hoja1!A$2:G$445,6,0)</f>
        <v xml:space="preserve">Enfermedades Infectocontagiosas
</v>
      </c>
      <c r="W171" s="65"/>
      <c r="X171" s="65"/>
      <c r="Y171" s="65"/>
      <c r="Z171" s="66"/>
      <c r="AA171" s="66" t="str">
        <f>VLOOKUP(H171,Hoja1!A$2:G$445,7,0)</f>
        <v xml:space="preserve">Riesgo Biológico, Autocuidado y/o Uso y manejo adecuado de E.P.P.
</v>
      </c>
      <c r="AB171" s="82"/>
      <c r="AC171" s="84"/>
    </row>
    <row r="172" spans="1:29" ht="51">
      <c r="A172" s="79"/>
      <c r="B172" s="79"/>
      <c r="C172" s="84"/>
      <c r="D172" s="90"/>
      <c r="E172" s="94"/>
      <c r="F172" s="94"/>
      <c r="G172" s="60" t="str">
        <f>VLOOKUP(H172,Hoja1!A$1:G$445,2,0)</f>
        <v>Hongos</v>
      </c>
      <c r="H172" s="61" t="s">
        <v>117</v>
      </c>
      <c r="I172" s="60" t="str">
        <f>VLOOKUP(H172,Hoja1!A$2:G$445,3,0)</f>
        <v>Micosis</v>
      </c>
      <c r="J172" s="62" t="s">
        <v>1199</v>
      </c>
      <c r="K172" s="60" t="str">
        <f>VLOOKUP(H172,Hoja1!A$2:G$445,4,0)</f>
        <v>Inspecciones planeadas e inspecciones no planeadas, procedimientos de programas de seguridad y salud en el trabajo</v>
      </c>
      <c r="L172" s="60" t="str">
        <f>VLOOKUP(H172,Hoja1!A$2:G$445,5,0)</f>
        <v>Programa de vacunación, éxamenes periódicos</v>
      </c>
      <c r="M172" s="62">
        <v>2</v>
      </c>
      <c r="N172" s="63">
        <v>2</v>
      </c>
      <c r="O172" s="63">
        <v>25</v>
      </c>
      <c r="P172" s="63">
        <f t="shared" si="46"/>
        <v>4</v>
      </c>
      <c r="Q172" s="63">
        <f t="shared" si="47"/>
        <v>100</v>
      </c>
      <c r="R172" s="61" t="str">
        <f t="shared" si="48"/>
        <v>B-4</v>
      </c>
      <c r="S172" s="64" t="str">
        <f t="shared" si="49"/>
        <v>III</v>
      </c>
      <c r="T172" s="64" t="str">
        <f t="shared" si="50"/>
        <v>Mejorable</v>
      </c>
      <c r="U172" s="98"/>
      <c r="V172" s="60" t="str">
        <f>VLOOKUP(H172,Hoja1!A$2:G$445,6,0)</f>
        <v>Micosis</v>
      </c>
      <c r="W172" s="65"/>
      <c r="X172" s="65"/>
      <c r="Y172" s="65"/>
      <c r="Z172" s="66"/>
      <c r="AA172" s="66" t="str">
        <f>VLOOKUP(H172,Hoja1!A$2:G$445,7,0)</f>
        <v xml:space="preserve">Riesgo Biológico, Autocuidado y/o Uso y manejo adecuado de E.P.P.
</v>
      </c>
      <c r="AB172" s="82"/>
      <c r="AC172" s="84"/>
    </row>
    <row r="173" spans="1:29" ht="54" customHeight="1">
      <c r="A173" s="79"/>
      <c r="B173" s="79"/>
      <c r="C173" s="84"/>
      <c r="D173" s="90"/>
      <c r="E173" s="94"/>
      <c r="F173" s="94"/>
      <c r="G173" s="60" t="str">
        <f>VLOOKUP(H173,Hoja1!A$1:G$445,2,0)</f>
        <v>AUSENCIA O EXCESO DE LUZ EN UN AMBIENTE</v>
      </c>
      <c r="H173" s="61" t="s">
        <v>155</v>
      </c>
      <c r="I173" s="60" t="str">
        <f>VLOOKUP(H173,Hoja1!A$2:G$445,3,0)</f>
        <v>DISMINUCIÓN AGUDEZA VISUAL, CANSANCIO VISUAL</v>
      </c>
      <c r="J173" s="62" t="s">
        <v>1199</v>
      </c>
      <c r="K173" s="60" t="str">
        <f>VLOOKUP(H173,Hoja1!A$2:G$445,4,0)</f>
        <v>Inspecciones planeadas e inspecciones no planeadas, procedimientos de programas de seguridad y salud en el trabajo</v>
      </c>
      <c r="L173" s="60" t="str">
        <f>VLOOKUP(H173,Hoja1!A$2:G$445,5,0)</f>
        <v>N/A</v>
      </c>
      <c r="M173" s="62">
        <v>2</v>
      </c>
      <c r="N173" s="63">
        <v>2</v>
      </c>
      <c r="O173" s="63">
        <v>25</v>
      </c>
      <c r="P173" s="63">
        <f t="shared" si="46"/>
        <v>4</v>
      </c>
      <c r="Q173" s="63">
        <f t="shared" si="47"/>
        <v>100</v>
      </c>
      <c r="R173" s="61" t="str">
        <f t="shared" si="48"/>
        <v>B-4</v>
      </c>
      <c r="S173" s="64" t="str">
        <f t="shared" si="49"/>
        <v>III</v>
      </c>
      <c r="T173" s="64" t="str">
        <f t="shared" si="50"/>
        <v>Mejorable</v>
      </c>
      <c r="U173" s="98"/>
      <c r="V173" s="60" t="str">
        <f>VLOOKUP(H173,Hoja1!A$2:G$445,6,0)</f>
        <v>DISMINUCIÓN AGUDEZA VISUAL</v>
      </c>
      <c r="W173" s="65"/>
      <c r="X173" s="65"/>
      <c r="Y173" s="65"/>
      <c r="Z173" s="66"/>
      <c r="AA173" s="66" t="str">
        <f>VLOOKUP(H173,Hoja1!A$2:G$445,7,0)</f>
        <v>N/A</v>
      </c>
      <c r="AB173" s="65" t="s">
        <v>1203</v>
      </c>
      <c r="AC173" s="84"/>
    </row>
    <row r="174" spans="1:29" ht="71.25" customHeight="1">
      <c r="A174" s="79"/>
      <c r="B174" s="79"/>
      <c r="C174" s="84"/>
      <c r="D174" s="90"/>
      <c r="E174" s="94"/>
      <c r="F174" s="94"/>
      <c r="G174" s="60" t="str">
        <f>VLOOKUP(H174,Hoja1!A$1:G$445,2,0)</f>
        <v>INFRAROJA, ULTRAVIOLETA, VISIBLE, RADIOFRECUENCIA, MICROONDAS, LASER</v>
      </c>
      <c r="H174" s="61" t="s">
        <v>67</v>
      </c>
      <c r="I174" s="60" t="str">
        <f>VLOOKUP(H174,Hoja1!A$2:G$445,3,0)</f>
        <v>CÁNCER, LESIONES DÉRMICAS Y OCULARES</v>
      </c>
      <c r="J174" s="62" t="s">
        <v>1199</v>
      </c>
      <c r="K174" s="60" t="str">
        <f>VLOOKUP(H174,Hoja1!A$2:G$445,4,0)</f>
        <v>Inspecciones planeadas e inspecciones no planeadas, procedimientos de programas de seguridad y salud en el trabajo</v>
      </c>
      <c r="L174" s="60" t="str">
        <f>VLOOKUP(H174,Hoja1!A$2:G$445,5,0)</f>
        <v>PROGRAMA BLOQUEADOR SOLAR</v>
      </c>
      <c r="M174" s="62">
        <v>2</v>
      </c>
      <c r="N174" s="63">
        <v>3</v>
      </c>
      <c r="O174" s="63">
        <v>10</v>
      </c>
      <c r="P174" s="63">
        <f t="shared" si="46"/>
        <v>6</v>
      </c>
      <c r="Q174" s="63">
        <f t="shared" si="47"/>
        <v>60</v>
      </c>
      <c r="R174" s="61" t="str">
        <f t="shared" si="48"/>
        <v>M-6</v>
      </c>
      <c r="S174" s="64" t="str">
        <f t="shared" si="49"/>
        <v>III</v>
      </c>
      <c r="T174" s="64" t="str">
        <f t="shared" si="50"/>
        <v>Mejorable</v>
      </c>
      <c r="U174" s="98"/>
      <c r="V174" s="60" t="str">
        <f>VLOOKUP(H174,Hoja1!A$2:G$445,6,0)</f>
        <v>CÁNCER</v>
      </c>
      <c r="W174" s="65"/>
      <c r="X174" s="65"/>
      <c r="Y174" s="65"/>
      <c r="Z174" s="66"/>
      <c r="AA174" s="66" t="str">
        <f>VLOOKUP(H174,Hoja1!A$2:G$445,7,0)</f>
        <v>N/A</v>
      </c>
      <c r="AB174" s="65" t="s">
        <v>1204</v>
      </c>
      <c r="AC174" s="84"/>
    </row>
    <row r="175" spans="1:29" ht="51">
      <c r="A175" s="79"/>
      <c r="B175" s="79"/>
      <c r="C175" s="84"/>
      <c r="D175" s="90"/>
      <c r="E175" s="94"/>
      <c r="F175" s="94"/>
      <c r="G175" s="60" t="str">
        <f>VLOOKUP(H175,Hoja1!A$1:G$445,2,0)</f>
        <v>MAQUINARIA O EQUIPO</v>
      </c>
      <c r="H175" s="61" t="s">
        <v>164</v>
      </c>
      <c r="I175" s="60" t="str">
        <f>VLOOKUP(H175,Hoja1!A$2:G$445,3,0)</f>
        <v>SORDERA, ESTRÉS, HIPOACUSIA, CEFALA,IRRITABILIDAD</v>
      </c>
      <c r="J175" s="62" t="s">
        <v>1199</v>
      </c>
      <c r="K175" s="60" t="str">
        <f>VLOOKUP(H175,Hoja1!A$2:G$445,4,0)</f>
        <v>Inspecciones planeadas e inspecciones no planeadas, procedimientos de programas de seguridad y salud en el trabajo</v>
      </c>
      <c r="L175" s="60" t="str">
        <f>VLOOKUP(H175,Hoja1!A$2:G$445,5,0)</f>
        <v>PVE RUIDO</v>
      </c>
      <c r="M175" s="62">
        <v>2</v>
      </c>
      <c r="N175" s="63">
        <v>2</v>
      </c>
      <c r="O175" s="63">
        <v>10</v>
      </c>
      <c r="P175" s="63">
        <f t="shared" si="46"/>
        <v>4</v>
      </c>
      <c r="Q175" s="63">
        <f t="shared" si="47"/>
        <v>40</v>
      </c>
      <c r="R175" s="61" t="str">
        <f t="shared" si="48"/>
        <v>B-4</v>
      </c>
      <c r="S175" s="64" t="str">
        <f t="shared" si="49"/>
        <v>III</v>
      </c>
      <c r="T175" s="64" t="str">
        <f t="shared" si="50"/>
        <v>Mejorable</v>
      </c>
      <c r="U175" s="98"/>
      <c r="V175" s="60" t="str">
        <f>VLOOKUP(H175,Hoja1!A$2:G$445,6,0)</f>
        <v>SORDERA</v>
      </c>
      <c r="W175" s="65"/>
      <c r="X175" s="65"/>
      <c r="Y175" s="65"/>
      <c r="Z175" s="66"/>
      <c r="AA175" s="66" t="str">
        <f>VLOOKUP(H175,Hoja1!A$2:G$445,7,0)</f>
        <v>USO DE EPP</v>
      </c>
      <c r="AB175" s="65" t="s">
        <v>1205</v>
      </c>
      <c r="AC175" s="84"/>
    </row>
    <row r="176" spans="1:29" ht="60.75" customHeight="1">
      <c r="A176" s="79"/>
      <c r="B176" s="79"/>
      <c r="C176" s="84"/>
      <c r="D176" s="90"/>
      <c r="E176" s="94"/>
      <c r="F176" s="94"/>
      <c r="G176" s="60" t="str">
        <f>VLOOKUP(H176,Hoja1!A$1:G$445,2,0)</f>
        <v>ENERGÍA TÉRMICA, CAMBIO DE TEMPERATURA DURANTE LOS RECORRIDOS</v>
      </c>
      <c r="H176" s="61" t="s">
        <v>174</v>
      </c>
      <c r="I176" s="60" t="str">
        <f>VLOOKUP(H176,Hoja1!A$2:G$445,3,0)</f>
        <v xml:space="preserve"> HIPOTERMIA</v>
      </c>
      <c r="J176" s="62" t="s">
        <v>1199</v>
      </c>
      <c r="K176" s="60" t="str">
        <f>VLOOKUP(H176,Hoja1!A$2:G$445,4,0)</f>
        <v>Inspecciones planeadas e inspecciones no planeadas, procedimientos de programas de seguridad y salud en el trabajo</v>
      </c>
      <c r="L176" s="60" t="str">
        <f>VLOOKUP(H176,Hoja1!A$2:G$445,5,0)</f>
        <v>EPP OVEROLES TERMICOS</v>
      </c>
      <c r="M176" s="62">
        <v>2</v>
      </c>
      <c r="N176" s="63">
        <v>4</v>
      </c>
      <c r="O176" s="63">
        <v>10</v>
      </c>
      <c r="P176" s="63">
        <f t="shared" si="46"/>
        <v>8</v>
      </c>
      <c r="Q176" s="63">
        <f t="shared" si="47"/>
        <v>80</v>
      </c>
      <c r="R176" s="61" t="str">
        <f t="shared" si="48"/>
        <v>M-8</v>
      </c>
      <c r="S176" s="64" t="str">
        <f t="shared" si="49"/>
        <v>III</v>
      </c>
      <c r="T176" s="64" t="str">
        <f t="shared" si="50"/>
        <v>Mejorable</v>
      </c>
      <c r="U176" s="98"/>
      <c r="V176" s="60" t="str">
        <f>VLOOKUP(H176,Hoja1!A$2:G$445,6,0)</f>
        <v xml:space="preserve"> HIPOTERMIA</v>
      </c>
      <c r="W176" s="65"/>
      <c r="X176" s="65"/>
      <c r="Y176" s="65"/>
      <c r="Z176" s="66"/>
      <c r="AA176" s="66" t="str">
        <f>VLOOKUP(H176,Hoja1!A$2:G$445,7,0)</f>
        <v>N/A</v>
      </c>
      <c r="AB176" s="65" t="s">
        <v>1206</v>
      </c>
      <c r="AC176" s="84"/>
    </row>
    <row r="177" spans="1:29" ht="51">
      <c r="A177" s="79"/>
      <c r="B177" s="79"/>
      <c r="C177" s="84"/>
      <c r="D177" s="90"/>
      <c r="E177" s="94"/>
      <c r="F177" s="94"/>
      <c r="G177" s="60" t="str">
        <f>VLOOKUP(H177,Hoja1!A$1:G$445,2,0)</f>
        <v>GASES Y VAPORES</v>
      </c>
      <c r="H177" s="61" t="s">
        <v>250</v>
      </c>
      <c r="I177" s="60" t="str">
        <f>VLOOKUP(H177,Hoja1!A$2:G$445,3,0)</f>
        <v xml:space="preserve"> LESIONES EN LA PIEL, IRRITACIÓN EN VÍAS  RESPIRATORIAS, MUERTE</v>
      </c>
      <c r="J177" s="62" t="s">
        <v>1199</v>
      </c>
      <c r="K177" s="60" t="str">
        <f>VLOOKUP(H177,Hoja1!A$2:G$445,4,0)</f>
        <v>Inspecciones planeadas e inspecciones no planeadas, procedimientos de programas de seguridad y salud en el trabajo</v>
      </c>
      <c r="L177" s="60" t="str">
        <f>VLOOKUP(H177,Hoja1!A$2:G$445,5,0)</f>
        <v>EPP TAPABOCAS, CARETAS CON FILTROS</v>
      </c>
      <c r="M177" s="62">
        <v>2</v>
      </c>
      <c r="N177" s="63">
        <v>2</v>
      </c>
      <c r="O177" s="63">
        <v>10</v>
      </c>
      <c r="P177" s="63">
        <f t="shared" si="46"/>
        <v>4</v>
      </c>
      <c r="Q177" s="63">
        <f t="shared" si="47"/>
        <v>40</v>
      </c>
      <c r="R177" s="61" t="str">
        <f t="shared" si="48"/>
        <v>B-4</v>
      </c>
      <c r="S177" s="64" t="str">
        <f t="shared" si="49"/>
        <v>III</v>
      </c>
      <c r="T177" s="64" t="str">
        <f t="shared" si="50"/>
        <v>Mejorable</v>
      </c>
      <c r="U177" s="98"/>
      <c r="V177" s="60" t="str">
        <f>VLOOKUP(H177,Hoja1!A$2:G$445,6,0)</f>
        <v xml:space="preserve"> MUERTE</v>
      </c>
      <c r="W177" s="65"/>
      <c r="X177" s="65"/>
      <c r="Y177" s="65"/>
      <c r="Z177" s="66"/>
      <c r="AA177" s="66" t="str">
        <f>VLOOKUP(H177,Hoja1!A$2:G$445,7,0)</f>
        <v>USO Y MANEJO ADECUADO DE E.P.P.</v>
      </c>
      <c r="AB177" s="82" t="s">
        <v>1207</v>
      </c>
      <c r="AC177" s="84"/>
    </row>
    <row r="178" spans="1:29" ht="51">
      <c r="A178" s="79"/>
      <c r="B178" s="79"/>
      <c r="C178" s="84"/>
      <c r="D178" s="90"/>
      <c r="E178" s="94"/>
      <c r="F178" s="94"/>
      <c r="G178" s="60" t="str">
        <f>VLOOKUP(H178,Hoja1!A$1:G$445,2,0)</f>
        <v xml:space="preserve">HUMOS </v>
      </c>
      <c r="H178" s="61" t="s">
        <v>258</v>
      </c>
      <c r="I178" s="60" t="str">
        <f>VLOOKUP(H178,Hoja1!A$2:G$445,3,0)</f>
        <v xml:space="preserve">ASMA,GRIPA, NEUMOCONIOSIS, CÁNCER </v>
      </c>
      <c r="J178" s="62" t="s">
        <v>1199</v>
      </c>
      <c r="K178" s="60" t="str">
        <f>VLOOKUP(H178,Hoja1!A$2:G$445,4,0)</f>
        <v>Inspecciones planeadas e inspecciones no planeadas, procedimientos de programas de seguridad y salud en el trabajo</v>
      </c>
      <c r="L178" s="60" t="str">
        <f>VLOOKUP(H178,Hoja1!A$2:G$445,5,0)</f>
        <v xml:space="preserve">EPP TAPABOCAS, CARETAS CON FILTROS </v>
      </c>
      <c r="M178" s="62">
        <v>2</v>
      </c>
      <c r="N178" s="63">
        <v>2</v>
      </c>
      <c r="O178" s="63">
        <v>25</v>
      </c>
      <c r="P178" s="63">
        <f t="shared" si="46"/>
        <v>4</v>
      </c>
      <c r="Q178" s="63">
        <f t="shared" si="47"/>
        <v>100</v>
      </c>
      <c r="R178" s="61" t="str">
        <f t="shared" si="48"/>
        <v>B-4</v>
      </c>
      <c r="S178" s="64" t="str">
        <f t="shared" si="49"/>
        <v>III</v>
      </c>
      <c r="T178" s="64" t="str">
        <f t="shared" si="50"/>
        <v>Mejorable</v>
      </c>
      <c r="U178" s="98"/>
      <c r="V178" s="60" t="str">
        <f>VLOOKUP(H178,Hoja1!A$2:G$445,6,0)</f>
        <v>NEUMOCONIOSIS</v>
      </c>
      <c r="W178" s="65"/>
      <c r="X178" s="65"/>
      <c r="Y178" s="65"/>
      <c r="Z178" s="66"/>
      <c r="AA178" s="66" t="str">
        <f>VLOOKUP(H178,Hoja1!A$2:G$445,7,0)</f>
        <v>USO Y MANEJO ADECUADO DE E.P.P.</v>
      </c>
      <c r="AB178" s="82"/>
      <c r="AC178" s="84"/>
    </row>
    <row r="179" spans="1:29" ht="51">
      <c r="A179" s="79"/>
      <c r="B179" s="79"/>
      <c r="C179" s="84"/>
      <c r="D179" s="90"/>
      <c r="E179" s="94"/>
      <c r="F179" s="94"/>
      <c r="G179" s="60" t="str">
        <f>VLOOKUP(H179,Hoja1!A$1:G$445,2,0)</f>
        <v>LÍQUIDOS</v>
      </c>
      <c r="H179" s="61" t="s">
        <v>263</v>
      </c>
      <c r="I179" s="60" t="str">
        <f>VLOOKUP(H179,Hoja1!A$2:G$445,3,0)</f>
        <v xml:space="preserve">  QUEMADURAS, IRRITACIONES, LESIONES PIEL, LESIONES OCULARES, IRRITACIÓN DE LAS MUCOSAS</v>
      </c>
      <c r="J179" s="62" t="s">
        <v>1199</v>
      </c>
      <c r="K179" s="60" t="str">
        <f>VLOOKUP(H179,Hoja1!A$2:G$445,4,0)</f>
        <v>Inspecciones planeadas e inspecciones no planeadas, procedimientos de programas de seguridad y salud en el trabajo</v>
      </c>
      <c r="L179" s="60" t="str">
        <f>VLOOKUP(H179,Hoja1!A$2:G$445,5,0)</f>
        <v>EPP TAPABOCAS, CARETAS CON FILTROS, GUANTES</v>
      </c>
      <c r="M179" s="62">
        <v>2</v>
      </c>
      <c r="N179" s="63">
        <v>2</v>
      </c>
      <c r="O179" s="63">
        <v>25</v>
      </c>
      <c r="P179" s="63">
        <f t="shared" si="46"/>
        <v>4</v>
      </c>
      <c r="Q179" s="63">
        <f t="shared" si="47"/>
        <v>100</v>
      </c>
      <c r="R179" s="61" t="str">
        <f t="shared" si="48"/>
        <v>B-4</v>
      </c>
      <c r="S179" s="64" t="str">
        <f t="shared" si="49"/>
        <v>III</v>
      </c>
      <c r="T179" s="64" t="str">
        <f t="shared" si="50"/>
        <v>Mejorable</v>
      </c>
      <c r="U179" s="98"/>
      <c r="V179" s="60" t="str">
        <f>VLOOKUP(H179,Hoja1!A$2:G$445,6,0)</f>
        <v>LESIONES IRREVERSIBLES VÍAS RESPIRATORIAS</v>
      </c>
      <c r="W179" s="65"/>
      <c r="X179" s="65"/>
      <c r="Y179" s="65"/>
      <c r="Z179" s="66"/>
      <c r="AA179" s="66" t="str">
        <f>VLOOKUP(H179,Hoja1!A$2:G$445,7,0)</f>
        <v>USO Y MANEJO ADECUADO DE E.P.P.; MANEJO DE PRODUCTOS QUÍMICOS LÍQUIDOS</v>
      </c>
      <c r="AB179" s="82"/>
      <c r="AC179" s="84"/>
    </row>
    <row r="180" spans="1:29" ht="51">
      <c r="A180" s="79"/>
      <c r="B180" s="79"/>
      <c r="C180" s="84"/>
      <c r="D180" s="90"/>
      <c r="E180" s="94"/>
      <c r="F180" s="94"/>
      <c r="G180" s="60" t="str">
        <f>VLOOKUP(H180,Hoja1!A$1:G$445,2,0)</f>
        <v>MATERIAL PARTICULADO</v>
      </c>
      <c r="H180" s="61" t="s">
        <v>269</v>
      </c>
      <c r="I180" s="60" t="str">
        <f>VLOOKUP(H180,Hoja1!A$2:G$445,3,0)</f>
        <v>NEUMOCONIOSIS, BRONQUITIS, ASMA, SILICOSIS</v>
      </c>
      <c r="J180" s="62" t="s">
        <v>1199</v>
      </c>
      <c r="K180" s="60" t="str">
        <f>VLOOKUP(H180,Hoja1!A$2:G$445,4,0)</f>
        <v>Inspecciones planeadas e inspecciones no planeadas, procedimientos de programas de seguridad y salud en el trabajo</v>
      </c>
      <c r="L180" s="60" t="str">
        <f>VLOOKUP(H180,Hoja1!A$2:G$445,5,0)</f>
        <v>EPP MASCARILLAS Y FILTROS</v>
      </c>
      <c r="M180" s="62">
        <v>2</v>
      </c>
      <c r="N180" s="63">
        <v>2</v>
      </c>
      <c r="O180" s="63">
        <v>25</v>
      </c>
      <c r="P180" s="63">
        <f t="shared" si="46"/>
        <v>4</v>
      </c>
      <c r="Q180" s="63">
        <f t="shared" si="47"/>
        <v>100</v>
      </c>
      <c r="R180" s="61" t="str">
        <f t="shared" si="48"/>
        <v>B-4</v>
      </c>
      <c r="S180" s="64" t="str">
        <f t="shared" si="49"/>
        <v>III</v>
      </c>
      <c r="T180" s="64" t="str">
        <f t="shared" si="50"/>
        <v>Mejorable</v>
      </c>
      <c r="U180" s="98"/>
      <c r="V180" s="60" t="str">
        <f>VLOOKUP(H180,Hoja1!A$2:G$445,6,0)</f>
        <v>NEUMOCONIOSIS</v>
      </c>
      <c r="W180" s="65"/>
      <c r="X180" s="65"/>
      <c r="Y180" s="65"/>
      <c r="Z180" s="66"/>
      <c r="AA180" s="66" t="str">
        <f>VLOOKUP(H180,Hoja1!A$2:G$445,7,0)</f>
        <v>USO Y MANEJO DE LOS EPP</v>
      </c>
      <c r="AB180" s="82"/>
      <c r="AC180" s="84"/>
    </row>
    <row r="181" spans="1:29" ht="51">
      <c r="A181" s="79"/>
      <c r="B181" s="79"/>
      <c r="C181" s="84"/>
      <c r="D181" s="90"/>
      <c r="E181" s="94"/>
      <c r="F181" s="94"/>
      <c r="G181" s="60" t="str">
        <f>VLOOKUP(H181,Hoja1!A$1:G$445,2,0)</f>
        <v xml:space="preserve">POLVOS INORGÁNICOS </v>
      </c>
      <c r="H181" s="61" t="s">
        <v>274</v>
      </c>
      <c r="I181" s="60" t="str">
        <f>VLOOKUP(H181,Hoja1!A$2:G$445,3,0)</f>
        <v xml:space="preserve">ASMA,GRIPA, NEUMOCONIOSIS </v>
      </c>
      <c r="J181" s="62" t="s">
        <v>1199</v>
      </c>
      <c r="K181" s="60" t="str">
        <f>VLOOKUP(H181,Hoja1!A$2:G$445,4,0)</f>
        <v>Inspecciones planeadas e inspecciones no planeadas, procedimientos de programas de seguridad y salud en el trabajo</v>
      </c>
      <c r="L181" s="60" t="str">
        <f>VLOOKUP(H181,Hoja1!A$2:G$445,5,0)</f>
        <v>EPP MASCARILLAS Y FILTROS</v>
      </c>
      <c r="M181" s="62">
        <v>2</v>
      </c>
      <c r="N181" s="63">
        <v>2</v>
      </c>
      <c r="O181" s="63">
        <v>25</v>
      </c>
      <c r="P181" s="63">
        <f t="shared" si="46"/>
        <v>4</v>
      </c>
      <c r="Q181" s="63">
        <f t="shared" si="47"/>
        <v>100</v>
      </c>
      <c r="R181" s="61" t="str">
        <f t="shared" si="48"/>
        <v>B-4</v>
      </c>
      <c r="S181" s="64" t="str">
        <f t="shared" si="49"/>
        <v>III</v>
      </c>
      <c r="T181" s="64" t="str">
        <f t="shared" si="50"/>
        <v>Mejorable</v>
      </c>
      <c r="U181" s="98"/>
      <c r="V181" s="60" t="str">
        <f>VLOOKUP(H181,Hoja1!A$2:G$445,6,0)</f>
        <v>NEUMOCONIOSIS</v>
      </c>
      <c r="W181" s="65"/>
      <c r="X181" s="65"/>
      <c r="Y181" s="65"/>
      <c r="Z181" s="66"/>
      <c r="AA181" s="66" t="str">
        <f>VLOOKUP(H181,Hoja1!A$2:G$445,7,0)</f>
        <v>LIMPIEZA</v>
      </c>
      <c r="AB181" s="82"/>
      <c r="AC181" s="84"/>
    </row>
    <row r="182" spans="1:29" ht="38.25" customHeight="1">
      <c r="A182" s="79"/>
      <c r="B182" s="79"/>
      <c r="C182" s="84"/>
      <c r="D182" s="90"/>
      <c r="E182" s="94"/>
      <c r="F182" s="94"/>
      <c r="G182" s="60" t="str">
        <f>VLOOKUP(H182,Hoja1!A$1:G$445,2,0)</f>
        <v>NATURALEZA DE LA TAREA</v>
      </c>
      <c r="H182" s="61" t="s">
        <v>76</v>
      </c>
      <c r="I182" s="60" t="str">
        <f>VLOOKUP(H182,Hoja1!A$2:G$445,3,0)</f>
        <v>ESTRÉS,  TRANSTORNOS DEL SUEÑO</v>
      </c>
      <c r="J182" s="62" t="s">
        <v>1199</v>
      </c>
      <c r="K182" s="60" t="str">
        <f>VLOOKUP(H182,Hoja1!A$2:G$445,4,0)</f>
        <v>N/A</v>
      </c>
      <c r="L182" s="60" t="str">
        <f>VLOOKUP(H182,Hoja1!A$2:G$445,5,0)</f>
        <v>PVE PSICOSOCIAL</v>
      </c>
      <c r="M182" s="62">
        <v>2</v>
      </c>
      <c r="N182" s="63">
        <v>3</v>
      </c>
      <c r="O182" s="63">
        <v>10</v>
      </c>
      <c r="P182" s="63">
        <f t="shared" si="46"/>
        <v>6</v>
      </c>
      <c r="Q182" s="63">
        <f t="shared" si="47"/>
        <v>60</v>
      </c>
      <c r="R182" s="61" t="str">
        <f t="shared" si="48"/>
        <v>M-6</v>
      </c>
      <c r="S182" s="64" t="str">
        <f t="shared" si="49"/>
        <v>III</v>
      </c>
      <c r="T182" s="64" t="str">
        <f t="shared" si="50"/>
        <v>Mejorable</v>
      </c>
      <c r="U182" s="98"/>
      <c r="V182" s="60" t="str">
        <f>VLOOKUP(H182,Hoja1!A$2:G$445,6,0)</f>
        <v>ESTRÉS</v>
      </c>
      <c r="W182" s="65"/>
      <c r="X182" s="65"/>
      <c r="Y182" s="65"/>
      <c r="Z182" s="66"/>
      <c r="AA182" s="66" t="str">
        <f>VLOOKUP(H182,Hoja1!A$2:G$445,7,0)</f>
        <v>N/A</v>
      </c>
      <c r="AB182" s="82" t="s">
        <v>1208</v>
      </c>
      <c r="AC182" s="84"/>
    </row>
    <row r="183" spans="1:29" ht="38.25" customHeight="1">
      <c r="A183" s="79"/>
      <c r="B183" s="79"/>
      <c r="C183" s="84"/>
      <c r="D183" s="90"/>
      <c r="E183" s="94"/>
      <c r="F183" s="94"/>
      <c r="G183" s="60" t="str">
        <f>VLOOKUP(H183,Hoja1!A$1:G$445,2,0)</f>
        <v>DESARROLLO DE LAS MISMAS FUNCIONES DURANTE UN LARGO PERÍODO DE TIEMPO</v>
      </c>
      <c r="H183" s="61" t="s">
        <v>455</v>
      </c>
      <c r="I183" s="60" t="str">
        <f>VLOOKUP(H183,Hoja1!A$2:G$445,3,0)</f>
        <v>DEPRESIÓN, ESTRÉS</v>
      </c>
      <c r="J183" s="62" t="s">
        <v>1199</v>
      </c>
      <c r="K183" s="60" t="str">
        <f>VLOOKUP(H183,Hoja1!A$2:G$445,4,0)</f>
        <v>N/A</v>
      </c>
      <c r="L183" s="60" t="str">
        <f>VLOOKUP(H183,Hoja1!A$2:G$445,5,0)</f>
        <v>PVE PSICOSOCIAL</v>
      </c>
      <c r="M183" s="62">
        <v>2</v>
      </c>
      <c r="N183" s="63">
        <v>1</v>
      </c>
      <c r="O183" s="63">
        <v>10</v>
      </c>
      <c r="P183" s="63">
        <f t="shared" si="46"/>
        <v>2</v>
      </c>
      <c r="Q183" s="63">
        <f t="shared" si="47"/>
        <v>20</v>
      </c>
      <c r="R183" s="61" t="str">
        <f t="shared" si="48"/>
        <v>B-2</v>
      </c>
      <c r="S183" s="64" t="str">
        <f t="shared" si="49"/>
        <v>IV</v>
      </c>
      <c r="T183" s="64" t="str">
        <f t="shared" si="50"/>
        <v>Aceptable</v>
      </c>
      <c r="U183" s="98"/>
      <c r="V183" s="60" t="str">
        <f>VLOOKUP(H183,Hoja1!A$2:G$445,6,0)</f>
        <v>ESTRÉS</v>
      </c>
      <c r="W183" s="65"/>
      <c r="X183" s="65"/>
      <c r="Y183" s="65"/>
      <c r="Z183" s="66"/>
      <c r="AA183" s="66" t="str">
        <f>VLOOKUP(H183,Hoja1!A$2:G$445,7,0)</f>
        <v>N/A</v>
      </c>
      <c r="AB183" s="82"/>
      <c r="AC183" s="84"/>
    </row>
    <row r="184" spans="1:29" ht="51">
      <c r="A184" s="79"/>
      <c r="B184" s="79"/>
      <c r="C184" s="84"/>
      <c r="D184" s="90"/>
      <c r="E184" s="94"/>
      <c r="F184" s="94"/>
      <c r="G184" s="60" t="str">
        <f>VLOOKUP(H184,Hoja1!A$1:G$445,2,0)</f>
        <v>Forzadas, Prolongadas</v>
      </c>
      <c r="H184" s="61" t="s">
        <v>40</v>
      </c>
      <c r="I184" s="60" t="str">
        <f>VLOOKUP(H184,Hoja1!A$2:G$445,3,0)</f>
        <v xml:space="preserve">Lesiones osteomusculares, lesiones osteoarticulares
</v>
      </c>
      <c r="J184" s="62" t="s">
        <v>1199</v>
      </c>
      <c r="K184" s="60" t="str">
        <f>VLOOKUP(H184,Hoja1!A$2:G$445,4,0)</f>
        <v>Inspecciones planeadas e inspecciones no planeadas, procedimientos de programas de seguridad y salud en el trabajo</v>
      </c>
      <c r="L184" s="60" t="str">
        <f>VLOOKUP(H184,Hoja1!A$2:G$445,5,0)</f>
        <v>PVE Biomecánico, programa pausas activas, exámenes periódicos, recomendaciones, control de posturas</v>
      </c>
      <c r="M184" s="62">
        <v>2</v>
      </c>
      <c r="N184" s="63">
        <v>2</v>
      </c>
      <c r="O184" s="63">
        <v>25</v>
      </c>
      <c r="P184" s="63">
        <f t="shared" si="46"/>
        <v>4</v>
      </c>
      <c r="Q184" s="63">
        <f t="shared" si="47"/>
        <v>100</v>
      </c>
      <c r="R184" s="61" t="str">
        <f t="shared" si="48"/>
        <v>B-4</v>
      </c>
      <c r="S184" s="64" t="str">
        <f t="shared" si="49"/>
        <v>III</v>
      </c>
      <c r="T184" s="64" t="str">
        <f t="shared" si="50"/>
        <v>Mejorable</v>
      </c>
      <c r="U184" s="98"/>
      <c r="V184" s="60" t="str">
        <f>VLOOKUP(H184,Hoja1!A$2:G$445,6,0)</f>
        <v>Enfermedades Osteomusculares</v>
      </c>
      <c r="W184" s="65"/>
      <c r="X184" s="65"/>
      <c r="Y184" s="65"/>
      <c r="Z184" s="66"/>
      <c r="AA184" s="66" t="str">
        <f>VLOOKUP(H184,Hoja1!A$2:G$445,7,0)</f>
        <v>Prevención en lesiones osteomusculares, líderes de pausas activas</v>
      </c>
      <c r="AB184" s="87" t="s">
        <v>1209</v>
      </c>
      <c r="AC184" s="84"/>
    </row>
    <row r="185" spans="1:29" ht="51">
      <c r="A185" s="79"/>
      <c r="B185" s="79"/>
      <c r="C185" s="84"/>
      <c r="D185" s="90"/>
      <c r="E185" s="94"/>
      <c r="F185" s="94"/>
      <c r="G185" s="60" t="str">
        <f>VLOOKUP(H185,Hoja1!A$1:G$445,2,0)</f>
        <v>Carga de un peso mayor al recomendado</v>
      </c>
      <c r="H185" s="61" t="s">
        <v>486</v>
      </c>
      <c r="I185" s="60" t="str">
        <f>VLOOKUP(H185,Hoja1!A$2:G$445,3,0)</f>
        <v>Lesiones osteomusculares, lesiones osteoarticulares</v>
      </c>
      <c r="J185" s="62" t="s">
        <v>1199</v>
      </c>
      <c r="K185" s="60" t="str">
        <f>VLOOKUP(H185,Hoja1!A$2:G$445,4,0)</f>
        <v>Inspecciones planeadas e inspecciones no planeadas, procedimientos de programas de seguridad y salud en el trabajo</v>
      </c>
      <c r="L185" s="60" t="str">
        <f>VLOOKUP(H185,Hoja1!A$2:G$445,5,0)</f>
        <v>PVE Biomecánico, programa pausas activas, exámenes periódicos, recomendaciones, control de posturas</v>
      </c>
      <c r="M185" s="62">
        <v>2</v>
      </c>
      <c r="N185" s="63">
        <v>2</v>
      </c>
      <c r="O185" s="63">
        <v>25</v>
      </c>
      <c r="P185" s="63">
        <f t="shared" si="46"/>
        <v>4</v>
      </c>
      <c r="Q185" s="63">
        <f t="shared" si="47"/>
        <v>100</v>
      </c>
      <c r="R185" s="61" t="str">
        <f t="shared" si="48"/>
        <v>B-4</v>
      </c>
      <c r="S185" s="64" t="str">
        <f t="shared" si="49"/>
        <v>III</v>
      </c>
      <c r="T185" s="64" t="str">
        <f t="shared" si="50"/>
        <v>Mejorable</v>
      </c>
      <c r="U185" s="98"/>
      <c r="V185" s="60" t="str">
        <f>VLOOKUP(H185,Hoja1!A$2:G$445,6,0)</f>
        <v>Enfermedades del sistema osteomuscular</v>
      </c>
      <c r="W185" s="65"/>
      <c r="X185" s="65"/>
      <c r="Y185" s="65"/>
      <c r="Z185" s="66"/>
      <c r="AA185" s="66" t="str">
        <f>VLOOKUP(H185,Hoja1!A$2:G$445,7,0)</f>
        <v>Prevención en lesiones osteomusculares, Líderes en pausas activas</v>
      </c>
      <c r="AB185" s="88"/>
      <c r="AC185" s="84"/>
    </row>
    <row r="186" spans="1:29" ht="63.75">
      <c r="A186" s="79"/>
      <c r="B186" s="79"/>
      <c r="C186" s="84"/>
      <c r="D186" s="90"/>
      <c r="E186" s="94"/>
      <c r="F186" s="94"/>
      <c r="G186" s="60" t="str">
        <f>VLOOKUP(H186,Hoja1!A$1:G$445,2,0)</f>
        <v>Atropellamiento, Envestir</v>
      </c>
      <c r="H186" s="61" t="s">
        <v>1187</v>
      </c>
      <c r="I186" s="60" t="str">
        <f>VLOOKUP(H186,Hoja1!A$2:G$445,3,0)</f>
        <v>Lesiones, pérdidas materiales, muerte</v>
      </c>
      <c r="J186" s="62" t="s">
        <v>1199</v>
      </c>
      <c r="K186" s="60" t="str">
        <f>VLOOKUP(H186,Hoja1!A$2:G$445,4,0)</f>
        <v>Inspecciones planeadas e inspecciones no planeadas, procedimientos de programas de seguridad y salud en el trabajo</v>
      </c>
      <c r="L186" s="60" t="str">
        <f>VLOOKUP(H186,Hoja1!A$2:G$445,5,0)</f>
        <v>Programa de seguridad vial, señalización</v>
      </c>
      <c r="M186" s="62">
        <v>2</v>
      </c>
      <c r="N186" s="63">
        <v>1</v>
      </c>
      <c r="O186" s="63">
        <v>60</v>
      </c>
      <c r="P186" s="63">
        <f t="shared" si="46"/>
        <v>2</v>
      </c>
      <c r="Q186" s="63">
        <f t="shared" si="47"/>
        <v>120</v>
      </c>
      <c r="R186" s="61" t="str">
        <f t="shared" si="48"/>
        <v>B-2</v>
      </c>
      <c r="S186" s="64" t="str">
        <f t="shared" si="49"/>
        <v>III</v>
      </c>
      <c r="T186" s="64" t="str">
        <f t="shared" si="50"/>
        <v>Mejorable</v>
      </c>
      <c r="U186" s="98"/>
      <c r="V186" s="60" t="str">
        <f>VLOOKUP(H186,Hoja1!A$2:G$445,6,0)</f>
        <v>Muerte</v>
      </c>
      <c r="W186" s="65"/>
      <c r="X186" s="65"/>
      <c r="Y186" s="65"/>
      <c r="Z186" s="66"/>
      <c r="AA186" s="66" t="str">
        <f>VLOOKUP(H186,Hoja1!A$2:G$445,7,0)</f>
        <v>Seguridad vial y manejo defensivo, aseguramiento de áreas de trabajo</v>
      </c>
      <c r="AB186" s="65" t="s">
        <v>1210</v>
      </c>
      <c r="AC186" s="84"/>
    </row>
    <row r="187" spans="1:29" ht="40.5">
      <c r="A187" s="79"/>
      <c r="B187" s="79"/>
      <c r="C187" s="84"/>
      <c r="D187" s="90"/>
      <c r="E187" s="94"/>
      <c r="F187" s="94"/>
      <c r="G187" s="60" t="str">
        <f>VLOOKUP(H187,Hoja1!A$1:G$445,2,0)</f>
        <v>Superficies de trabajo irregulares o deslizantes</v>
      </c>
      <c r="H187" s="61" t="s">
        <v>597</v>
      </c>
      <c r="I187" s="60" t="str">
        <f>VLOOKUP(H187,Hoja1!A$2:G$445,3,0)</f>
        <v>Caidas del mismo nivel, fracturas, golpe con objetos, caídas de objetos, obstrucción de rutas de evacuación</v>
      </c>
      <c r="J187" s="62" t="s">
        <v>1199</v>
      </c>
      <c r="K187" s="60" t="str">
        <f>VLOOKUP(H187,Hoja1!A$2:G$445,4,0)</f>
        <v>N/A</v>
      </c>
      <c r="L187" s="60" t="str">
        <f>VLOOKUP(H187,Hoja1!A$2:G$445,5,0)</f>
        <v>N/A</v>
      </c>
      <c r="M187" s="62">
        <v>6</v>
      </c>
      <c r="N187" s="63">
        <v>3</v>
      </c>
      <c r="O187" s="63">
        <v>25</v>
      </c>
      <c r="P187" s="63">
        <f t="shared" si="46"/>
        <v>18</v>
      </c>
      <c r="Q187" s="63">
        <f t="shared" si="47"/>
        <v>450</v>
      </c>
      <c r="R187" s="61" t="str">
        <f t="shared" si="48"/>
        <v>A-18</v>
      </c>
      <c r="S187" s="64" t="str">
        <f t="shared" si="49"/>
        <v>II</v>
      </c>
      <c r="T187" s="64" t="str">
        <f t="shared" si="50"/>
        <v>No Aceptable o Aceptable Con Control Especifico</v>
      </c>
      <c r="U187" s="98"/>
      <c r="V187" s="60" t="str">
        <f>VLOOKUP(H187,Hoja1!A$2:G$445,6,0)</f>
        <v>Caídas de distinto nivel</v>
      </c>
      <c r="W187" s="65"/>
      <c r="X187" s="65"/>
      <c r="Y187" s="65"/>
      <c r="Z187" s="66" t="s">
        <v>1215</v>
      </c>
      <c r="AA187" s="66" t="str">
        <f>VLOOKUP(H187,Hoja1!A$2:G$445,7,0)</f>
        <v>Pautas Básicas en orden y aseo en el lugar de trabajo, actos y condiciones inseguras</v>
      </c>
      <c r="AB187" s="65" t="s">
        <v>32</v>
      </c>
      <c r="AC187" s="84"/>
    </row>
    <row r="188" spans="1:29" ht="51">
      <c r="A188" s="79"/>
      <c r="B188" s="79"/>
      <c r="C188" s="84"/>
      <c r="D188" s="90"/>
      <c r="E188" s="94"/>
      <c r="F188" s="94"/>
      <c r="G188" s="60" t="str">
        <f>VLOOKUP(H188,Hoja1!A$1:G$445,2,0)</f>
        <v>inmersión ( lluvias, crecientes de rios y quebradas, caidas desde tarabitas, puentes y medios de trasnporte)</v>
      </c>
      <c r="H188" s="61" t="s">
        <v>1188</v>
      </c>
      <c r="I188" s="60" t="str">
        <f>VLOOKUP(H188,Hoja1!A$2:G$445,3,0)</f>
        <v>contusiones, laseraciones, afectaciones del sistema respiratorio</v>
      </c>
      <c r="J188" s="62" t="s">
        <v>1199</v>
      </c>
      <c r="K188" s="60" t="str">
        <f>VLOOKUP(H188,Hoja1!A$2:G$445,4,0)</f>
        <v>Inspecciones planeadas e inspecciones no planeadas, procedimientos de programas de seguridad y salud en el trabajo</v>
      </c>
      <c r="L188" s="60" t="str">
        <f>VLOOKUP(H188,Hoja1!A$2:G$445,5,0)</f>
        <v>E.P.P.</v>
      </c>
      <c r="M188" s="62">
        <v>2</v>
      </c>
      <c r="N188" s="63">
        <v>2</v>
      </c>
      <c r="O188" s="63">
        <v>100</v>
      </c>
      <c r="P188" s="63">
        <f t="shared" si="46"/>
        <v>4</v>
      </c>
      <c r="Q188" s="63">
        <f t="shared" si="47"/>
        <v>400</v>
      </c>
      <c r="R188" s="61" t="str">
        <f t="shared" si="48"/>
        <v>B-4</v>
      </c>
      <c r="S188" s="64" t="str">
        <f t="shared" si="49"/>
        <v>II</v>
      </c>
      <c r="T188" s="64" t="str">
        <f t="shared" si="50"/>
        <v>No Aceptable o Aceptable Con Control Especifico</v>
      </c>
      <c r="U188" s="98"/>
      <c r="V188" s="60" t="str">
        <f>VLOOKUP(H188,Hoja1!A$2:G$445,6,0)</f>
        <v>muerte</v>
      </c>
      <c r="W188" s="65"/>
      <c r="X188" s="65"/>
      <c r="Y188" s="65"/>
      <c r="Z188" s="66"/>
      <c r="AA188" s="66" t="str">
        <f>VLOOKUP(H188,Hoja1!A$2:G$445,7,0)</f>
        <v>capacitación en salvamento acuatico y primer respondiente</v>
      </c>
      <c r="AB188" s="65" t="s">
        <v>1212</v>
      </c>
      <c r="AC188" s="84"/>
    </row>
    <row r="189" spans="1:29" ht="63.75">
      <c r="A189" s="79"/>
      <c r="B189" s="79"/>
      <c r="C189" s="84"/>
      <c r="D189" s="90"/>
      <c r="E189" s="94"/>
      <c r="F189" s="94"/>
      <c r="G189" s="60" t="str">
        <f>VLOOKUP(H189,Hoja1!A$1:G$445,2,0)</f>
        <v>Herramientas Manuales</v>
      </c>
      <c r="H189" s="61" t="s">
        <v>606</v>
      </c>
      <c r="I189" s="60" t="str">
        <f>VLOOKUP(H189,Hoja1!A$2:G$445,3,0)</f>
        <v>Quemaduras, contusiones y lesiones</v>
      </c>
      <c r="J189" s="62" t="s">
        <v>1199</v>
      </c>
      <c r="K189" s="60" t="str">
        <f>VLOOKUP(H189,Hoja1!A$2:G$445,4,0)</f>
        <v>Inspecciones planeadas e inspecciones no planeadas, procedimientos de programas de seguridad y salud en el trabajo</v>
      </c>
      <c r="L189" s="60" t="str">
        <f>VLOOKUP(H189,Hoja1!A$2:G$445,5,0)</f>
        <v>E.P.P.</v>
      </c>
      <c r="M189" s="62">
        <v>2</v>
      </c>
      <c r="N189" s="63">
        <v>3</v>
      </c>
      <c r="O189" s="63">
        <v>25</v>
      </c>
      <c r="P189" s="63">
        <f t="shared" si="46"/>
        <v>6</v>
      </c>
      <c r="Q189" s="63">
        <f t="shared" si="47"/>
        <v>150</v>
      </c>
      <c r="R189" s="61" t="str">
        <f t="shared" si="48"/>
        <v>M-6</v>
      </c>
      <c r="S189" s="64" t="str">
        <f t="shared" si="49"/>
        <v>II</v>
      </c>
      <c r="T189" s="64" t="str">
        <f t="shared" si="50"/>
        <v>No Aceptable o Aceptable Con Control Especifico</v>
      </c>
      <c r="U189" s="98"/>
      <c r="V189" s="60" t="str">
        <f>VLOOKUP(H189,Hoja1!A$2:G$445,6,0)</f>
        <v>Amputación</v>
      </c>
      <c r="W189" s="65"/>
      <c r="X189" s="65"/>
      <c r="Y189" s="65"/>
      <c r="Z189" s="66"/>
      <c r="AA189" s="66" t="str">
        <f>VLOOKUP(H189,Hoja1!A$2:G$445,7,0)</f>
        <v xml:space="preserve">
Uso y manejo adecuado de E.P.P., uso y manejo adecuado de herramientas manuales y/o máqinas y equipos</v>
      </c>
      <c r="AB189" s="65" t="s">
        <v>32</v>
      </c>
      <c r="AC189" s="84"/>
    </row>
    <row r="190" spans="1:29" ht="79.5" customHeight="1">
      <c r="A190" s="79"/>
      <c r="B190" s="79"/>
      <c r="C190" s="84"/>
      <c r="D190" s="90"/>
      <c r="E190" s="94"/>
      <c r="F190" s="94"/>
      <c r="G190" s="60" t="str">
        <f>VLOOKUP(H190,Hoja1!A$1:G$445,2,0)</f>
        <v>Atraco, golpiza, atentados y secuestrados</v>
      </c>
      <c r="H190" s="61" t="s">
        <v>57</v>
      </c>
      <c r="I190" s="60" t="str">
        <f>VLOOKUP(H190,Hoja1!A$2:G$445,3,0)</f>
        <v>Estrés, golpes, Secuestros</v>
      </c>
      <c r="J190" s="62" t="s">
        <v>1199</v>
      </c>
      <c r="K190" s="60" t="str">
        <f>VLOOKUP(H190,Hoja1!A$2:G$445,4,0)</f>
        <v>Inspecciones planeadas e inspecciones no planeadas, procedimientos de programas de seguridad y salud en el trabajo</v>
      </c>
      <c r="L190" s="60" t="str">
        <f>VLOOKUP(H190,Hoja1!A$2:G$445,5,0)</f>
        <v xml:space="preserve">Uniformes Corporativos, Caquetas corporativas, Carnetización
</v>
      </c>
      <c r="M190" s="62">
        <v>2</v>
      </c>
      <c r="N190" s="63">
        <v>3</v>
      </c>
      <c r="O190" s="63">
        <v>60</v>
      </c>
      <c r="P190" s="63">
        <f t="shared" si="46"/>
        <v>6</v>
      </c>
      <c r="Q190" s="63">
        <f t="shared" si="47"/>
        <v>360</v>
      </c>
      <c r="R190" s="61" t="str">
        <f t="shared" si="48"/>
        <v>M-6</v>
      </c>
      <c r="S190" s="64" t="str">
        <f t="shared" si="49"/>
        <v>II</v>
      </c>
      <c r="T190" s="64" t="str">
        <f t="shared" si="50"/>
        <v>No Aceptable o Aceptable Con Control Especifico</v>
      </c>
      <c r="U190" s="98"/>
      <c r="V190" s="60" t="str">
        <f>VLOOKUP(H190,Hoja1!A$2:G$445,6,0)</f>
        <v>Secuestros</v>
      </c>
      <c r="W190" s="65"/>
      <c r="X190" s="65"/>
      <c r="Y190" s="65"/>
      <c r="Z190" s="66"/>
      <c r="AA190" s="66" t="str">
        <f>VLOOKUP(H190,Hoja1!A$2:G$445,7,0)</f>
        <v>N/A</v>
      </c>
      <c r="AB190" s="65" t="s">
        <v>1214</v>
      </c>
      <c r="AC190" s="84"/>
    </row>
    <row r="191" spans="1:150" s="13" customFormat="1" ht="89.25">
      <c r="A191" s="79"/>
      <c r="B191" s="79"/>
      <c r="C191" s="85"/>
      <c r="D191" s="91"/>
      <c r="E191" s="95"/>
      <c r="F191" s="95"/>
      <c r="G191" s="60" t="str">
        <f>VLOOKUP(H191,Hoja1!A$1:G$445,2,0)</f>
        <v>MANTENIMIENTO DE PUENTE GRUAS, LIMPIEZA DE CANALES, MANTENIMIENTO DE INSTALACIONES LOCATIVAS, MANTENIMIENTO Y REPARACIÓN DE POZOS</v>
      </c>
      <c r="H191" s="61" t="s">
        <v>624</v>
      </c>
      <c r="I191" s="60" t="str">
        <f>VLOOKUP(H191,Hoja1!A$2:G$445,3,0)</f>
        <v>LESIONES, FRACTURAS, MUERTE</v>
      </c>
      <c r="J191" s="62" t="s">
        <v>1199</v>
      </c>
      <c r="K191" s="60" t="str">
        <f>VLOOKUP(H191,Hoja1!A$2:G$445,4,0)</f>
        <v>Inspecciones planeadas e inspecciones no planeadas, procedimientos de programas de seguridad y salud en el trabajo</v>
      </c>
      <c r="L191" s="60" t="str">
        <f>VLOOKUP(H191,Hoja1!A$2:G$445,5,0)</f>
        <v>EPP</v>
      </c>
      <c r="M191" s="62">
        <v>2</v>
      </c>
      <c r="N191" s="63">
        <v>2</v>
      </c>
      <c r="O191" s="63">
        <v>100</v>
      </c>
      <c r="P191" s="63">
        <f t="shared" si="46"/>
        <v>4</v>
      </c>
      <c r="Q191" s="63">
        <f t="shared" si="47"/>
        <v>400</v>
      </c>
      <c r="R191" s="61" t="str">
        <f t="shared" si="48"/>
        <v>B-4</v>
      </c>
      <c r="S191" s="64" t="str">
        <f t="shared" si="49"/>
        <v>II</v>
      </c>
      <c r="T191" s="64" t="str">
        <f t="shared" si="50"/>
        <v>No Aceptable o Aceptable Con Control Especifico</v>
      </c>
      <c r="U191" s="99"/>
      <c r="V191" s="60" t="str">
        <f>VLOOKUP(H191,Hoja1!A$2:G$445,6,0)</f>
        <v>MUERTE</v>
      </c>
      <c r="W191" s="65"/>
      <c r="X191" s="65"/>
      <c r="Y191" s="65"/>
      <c r="Z191" s="66"/>
      <c r="AA191" s="66" t="str">
        <f>VLOOKUP(H191,Hoja1!A$2:G$445,7,0)</f>
        <v>CERTIFICACIÓN Y/O ENTRENAMIENTO EN TRABAJO SEGURO EN ALTURAS; DILGENCIAMIENTO DE PERMISO DE TRABAJO; USO Y MANEJO ADECUADO DE E.P.P.; ARME Y DESARME DE ANDAMIOS</v>
      </c>
      <c r="AB191" s="65" t="s">
        <v>32</v>
      </c>
      <c r="AC191" s="85"/>
      <c r="AD191" s="14"/>
      <c r="AE191" s="12"/>
      <c r="AF191" s="12"/>
      <c r="AG191" s="12"/>
      <c r="AH191" s="12"/>
      <c r="AI191" s="12"/>
      <c r="AJ191" s="12"/>
      <c r="AK191" s="12"/>
      <c r="AL191" s="12"/>
      <c r="AM191" s="12"/>
      <c r="AN191" s="12"/>
      <c r="AO191" s="12"/>
      <c r="AP191" s="12"/>
      <c r="AQ191" s="12"/>
      <c r="AR191" s="12"/>
      <c r="AS191" s="12"/>
      <c r="AT191" s="12"/>
      <c r="AU191" s="12"/>
      <c r="AV191" s="12"/>
      <c r="AW191" s="12"/>
      <c r="AX191" s="12"/>
      <c r="AY191" s="12"/>
      <c r="AZ191" s="12"/>
      <c r="BA191" s="12"/>
      <c r="BB191" s="12"/>
      <c r="BC191" s="12"/>
      <c r="BD191" s="12"/>
      <c r="BE191" s="12"/>
      <c r="BF191" s="12"/>
      <c r="BG191" s="12"/>
      <c r="BH191" s="12"/>
      <c r="BI191" s="12"/>
      <c r="BJ191" s="12"/>
      <c r="BK191" s="12"/>
      <c r="BL191" s="12"/>
      <c r="BM191" s="12"/>
      <c r="BN191" s="12"/>
      <c r="BO191" s="12"/>
      <c r="BP191" s="12"/>
      <c r="BQ191" s="12"/>
      <c r="BR191" s="12"/>
      <c r="BS191" s="12"/>
      <c r="BT191" s="12"/>
      <c r="BU191" s="12"/>
      <c r="BV191" s="12"/>
      <c r="BW191" s="12"/>
      <c r="BX191" s="12"/>
      <c r="BY191" s="12"/>
      <c r="BZ191" s="12"/>
      <c r="CA191" s="12"/>
      <c r="CB191" s="12"/>
      <c r="CC191" s="12"/>
      <c r="CD191" s="12"/>
      <c r="CE191" s="12"/>
      <c r="CF191" s="12"/>
      <c r="CG191" s="12"/>
      <c r="CH191" s="12"/>
      <c r="CI191" s="12"/>
      <c r="CJ191" s="12"/>
      <c r="CK191" s="12"/>
      <c r="CL191" s="12"/>
      <c r="CM191" s="12"/>
      <c r="CN191" s="12"/>
      <c r="CO191" s="12"/>
      <c r="CP191" s="12"/>
      <c r="CQ191" s="12"/>
      <c r="CR191" s="12"/>
      <c r="CS191" s="12"/>
      <c r="CT191" s="12"/>
      <c r="CU191" s="12"/>
      <c r="CV191" s="12"/>
      <c r="CW191" s="12"/>
      <c r="CX191" s="12"/>
      <c r="CY191" s="12"/>
      <c r="CZ191" s="12"/>
      <c r="DA191" s="12"/>
      <c r="DB191" s="12"/>
      <c r="DC191" s="12"/>
      <c r="DD191" s="12"/>
      <c r="DE191" s="12"/>
      <c r="DF191" s="12"/>
      <c r="DG191" s="12"/>
      <c r="DH191" s="12"/>
      <c r="DI191" s="12"/>
      <c r="DJ191" s="12"/>
      <c r="DK191" s="12"/>
      <c r="DL191" s="12"/>
      <c r="DM191" s="12"/>
      <c r="DN191" s="12"/>
      <c r="DO191" s="12"/>
      <c r="DP191" s="12"/>
      <c r="DQ191" s="12"/>
      <c r="DR191" s="12"/>
      <c r="DS191" s="12"/>
      <c r="DT191" s="12"/>
      <c r="DU191" s="12"/>
      <c r="DV191" s="12"/>
      <c r="DW191" s="12"/>
      <c r="DX191" s="12"/>
      <c r="DY191" s="12"/>
      <c r="DZ191" s="12"/>
      <c r="EA191" s="12"/>
      <c r="EB191" s="12"/>
      <c r="EC191" s="12"/>
      <c r="ED191" s="12"/>
      <c r="EE191" s="12"/>
      <c r="EF191" s="12"/>
      <c r="EG191" s="12"/>
      <c r="EH191" s="12"/>
      <c r="EI191" s="12"/>
      <c r="EJ191" s="12"/>
      <c r="EK191" s="12"/>
      <c r="EL191" s="12"/>
      <c r="EM191" s="12"/>
      <c r="EN191" s="12"/>
      <c r="EO191" s="12"/>
      <c r="EP191" s="12"/>
      <c r="EQ191" s="12"/>
      <c r="ER191" s="12"/>
      <c r="ES191" s="12"/>
      <c r="ET191" s="15"/>
    </row>
    <row r="192" spans="1:29" ht="51.75" thickBot="1">
      <c r="A192" s="80"/>
      <c r="B192" s="80"/>
      <c r="C192" s="86"/>
      <c r="D192" s="92"/>
      <c r="E192" s="96"/>
      <c r="F192" s="96"/>
      <c r="G192" s="67" t="str">
        <f>VLOOKUP(H192,Hoja1!A$1:G$445,2,0)</f>
        <v>SISMOS, INCENDIOS, INUNDACIONES, TERREMOTOS, VENDAVALES, DERRUMBE</v>
      </c>
      <c r="H192" s="68" t="s">
        <v>62</v>
      </c>
      <c r="I192" s="67" t="str">
        <f>VLOOKUP(H192,Hoja1!A$2:G$445,3,0)</f>
        <v>SISMOS, INCENDIOS, INUNDACIONES, TERREMOTOS, VENDAVALES</v>
      </c>
      <c r="J192" s="69" t="s">
        <v>1199</v>
      </c>
      <c r="K192" s="67" t="str">
        <f>VLOOKUP(H192,Hoja1!A$2:G$445,4,0)</f>
        <v>Inspecciones planeadas e inspecciones no planeadas, procedimientos de programas de seguridad y salud en el trabajo</v>
      </c>
      <c r="L192" s="67" t="str">
        <f>VLOOKUP(H192,Hoja1!A$2:G$445,5,0)</f>
        <v>BRIGADAS DE EMERGENCIAS</v>
      </c>
      <c r="M192" s="69">
        <v>2</v>
      </c>
      <c r="N192" s="70">
        <v>1</v>
      </c>
      <c r="O192" s="70">
        <v>100</v>
      </c>
      <c r="P192" s="70">
        <f t="shared" si="46"/>
        <v>2</v>
      </c>
      <c r="Q192" s="70">
        <f t="shared" si="47"/>
        <v>200</v>
      </c>
      <c r="R192" s="68" t="str">
        <f t="shared" si="48"/>
        <v>B-2</v>
      </c>
      <c r="S192" s="71" t="str">
        <f t="shared" si="49"/>
        <v>II</v>
      </c>
      <c r="T192" s="71" t="str">
        <f t="shared" si="50"/>
        <v>No Aceptable o Aceptable Con Control Especifico</v>
      </c>
      <c r="U192" s="100"/>
      <c r="V192" s="67" t="str">
        <f>VLOOKUP(H192,Hoja1!A$2:G$445,6,0)</f>
        <v>MUERTE</v>
      </c>
      <c r="W192" s="72"/>
      <c r="X192" s="72"/>
      <c r="Y192" s="72"/>
      <c r="Z192" s="77"/>
      <c r="AA192" s="73" t="str">
        <f>VLOOKUP(H192,Hoja1!A$2:G$445,7,0)</f>
        <v>ENTRENAMIENTO DE LA BRIGADA; DIVULGACIÓN DE PLAN DE EMERGENCIA</v>
      </c>
      <c r="AB192" s="72"/>
      <c r="AC192" s="86"/>
    </row>
  </sheetData>
  <mergeCells count="102">
    <mergeCell ref="A8:A10"/>
    <mergeCell ref="E2:I2"/>
    <mergeCell ref="E3:I3"/>
    <mergeCell ref="E4:I4"/>
    <mergeCell ref="W8:AC9"/>
    <mergeCell ref="M8:S9"/>
    <mergeCell ref="C2:D2"/>
    <mergeCell ref="C4:D4"/>
    <mergeCell ref="E5:G5"/>
    <mergeCell ref="C8:F9"/>
    <mergeCell ref="G8:H9"/>
    <mergeCell ref="I8:I10"/>
    <mergeCell ref="J8:L9"/>
    <mergeCell ref="T8:T9"/>
    <mergeCell ref="U8:V9"/>
    <mergeCell ref="B8:B10"/>
    <mergeCell ref="AC11:AC32"/>
    <mergeCell ref="AB12:AB13"/>
    <mergeCell ref="AB18:AB19"/>
    <mergeCell ref="AB20:AB22"/>
    <mergeCell ref="AB23:AB24"/>
    <mergeCell ref="F11:F32"/>
    <mergeCell ref="E11:E32"/>
    <mergeCell ref="D11:D32"/>
    <mergeCell ref="C11:C32"/>
    <mergeCell ref="U11:U32"/>
    <mergeCell ref="AB59:AB62"/>
    <mergeCell ref="AC59:AC84"/>
    <mergeCell ref="AB67:AB71"/>
    <mergeCell ref="AB72:AB73"/>
    <mergeCell ref="AB74:AB75"/>
    <mergeCell ref="AB83:AB84"/>
    <mergeCell ref="Z57:Z58"/>
    <mergeCell ref="C59:C84"/>
    <mergeCell ref="D59:D84"/>
    <mergeCell ref="E59:E84"/>
    <mergeCell ref="F59:F84"/>
    <mergeCell ref="U59:U84"/>
    <mergeCell ref="Z83:Z84"/>
    <mergeCell ref="AC33:AC58"/>
    <mergeCell ref="AB33:AB36"/>
    <mergeCell ref="AB41:AB45"/>
    <mergeCell ref="AB46:AB47"/>
    <mergeCell ref="AB48:AB49"/>
    <mergeCell ref="AB57:AB58"/>
    <mergeCell ref="F33:F58"/>
    <mergeCell ref="E33:E58"/>
    <mergeCell ref="D33:D58"/>
    <mergeCell ref="C33:C58"/>
    <mergeCell ref="U33:U58"/>
    <mergeCell ref="AB85:AB87"/>
    <mergeCell ref="AC85:AC107"/>
    <mergeCell ref="AB92:AB96"/>
    <mergeCell ref="AB97:AB98"/>
    <mergeCell ref="AB99:AB100"/>
    <mergeCell ref="C85:C107"/>
    <mergeCell ref="D85:D107"/>
    <mergeCell ref="E85:E107"/>
    <mergeCell ref="F85:F107"/>
    <mergeCell ref="U85:U107"/>
    <mergeCell ref="AB160:AB162"/>
    <mergeCell ref="C134:C145"/>
    <mergeCell ref="D134:D145"/>
    <mergeCell ref="E134:E145"/>
    <mergeCell ref="F134:F145"/>
    <mergeCell ref="U134:U145"/>
    <mergeCell ref="AC108:AC133"/>
    <mergeCell ref="AB116:AB120"/>
    <mergeCell ref="AB121:AB122"/>
    <mergeCell ref="AB123:AB124"/>
    <mergeCell ref="Z132:Z133"/>
    <mergeCell ref="AB132:AB133"/>
    <mergeCell ref="C108:C133"/>
    <mergeCell ref="D108:D133"/>
    <mergeCell ref="E108:E133"/>
    <mergeCell ref="F108:F133"/>
    <mergeCell ref="U108:U133"/>
    <mergeCell ref="AB108:AB111"/>
    <mergeCell ref="A11:A192"/>
    <mergeCell ref="B11:B192"/>
    <mergeCell ref="AB170:AB172"/>
    <mergeCell ref="AC170:AC192"/>
    <mergeCell ref="AB177:AB181"/>
    <mergeCell ref="AB182:AB183"/>
    <mergeCell ref="AB184:AB185"/>
    <mergeCell ref="C170:C192"/>
    <mergeCell ref="D170:D192"/>
    <mergeCell ref="E170:E192"/>
    <mergeCell ref="F170:F192"/>
    <mergeCell ref="U170:U192"/>
    <mergeCell ref="AC134:AC145"/>
    <mergeCell ref="AB136:AB137"/>
    <mergeCell ref="AB138:AB139"/>
    <mergeCell ref="C146:C169"/>
    <mergeCell ref="D146:D169"/>
    <mergeCell ref="E146:E169"/>
    <mergeCell ref="F146:F169"/>
    <mergeCell ref="U146:U169"/>
    <mergeCell ref="AB146:AB148"/>
    <mergeCell ref="AC146:AC169"/>
    <mergeCell ref="AB153:AB157"/>
    <mergeCell ref="AB158:AB159"/>
  </mergeCells>
  <conditionalFormatting sqref="O11:O52 O85:O102 O54:O55 O104:O105 O57:O58 O107">
    <cfRule type="cellIs" priority="238" operator="equal" stopIfTrue="1">
      <formula>"10, 25, 50, 100"</formula>
    </cfRule>
  </conditionalFormatting>
  <conditionalFormatting sqref="T1:T10 T193:T1048576">
    <cfRule type="containsText" priority="234" dxfId="176" operator="containsText" text="No Aceptable o Aceptable con Control Especifico">
      <formula>NOT(ISERROR(SEARCH("No Aceptable o Aceptable con Control Especifico",T1)))</formula>
    </cfRule>
    <cfRule type="containsText" priority="235" dxfId="178" operator="containsText" text="No Aceptable">
      <formula>NOT(ISERROR(SEARCH("No Aceptable",T1)))</formula>
    </cfRule>
    <cfRule type="containsText" priority="236" dxfId="177" operator="containsText" text="No Aceptable o Aceptable con Control Especifico">
      <formula>NOT(ISERROR(SEARCH("No Aceptable o Aceptable con Control Especifico",T1)))</formula>
    </cfRule>
  </conditionalFormatting>
  <conditionalFormatting sqref="S1:S10 S193:S1048576">
    <cfRule type="cellIs" priority="233" dxfId="176" operator="equal">
      <formula>"II"</formula>
    </cfRule>
  </conditionalFormatting>
  <conditionalFormatting sqref="S11:S52 S85:S102 S54:S55 S104:S105 S57:S58 S107">
    <cfRule type="cellIs" priority="225" dxfId="7" operator="equal" stopIfTrue="1">
      <formula>"IV"</formula>
    </cfRule>
    <cfRule type="cellIs" priority="226" dxfId="6" operator="equal" stopIfTrue="1">
      <formula>"III"</formula>
    </cfRule>
    <cfRule type="cellIs" priority="227" dxfId="5" operator="equal" stopIfTrue="1">
      <formula>"II"</formula>
    </cfRule>
    <cfRule type="cellIs" priority="228" dxfId="3" operator="equal" stopIfTrue="1">
      <formula>"I"</formula>
    </cfRule>
  </conditionalFormatting>
  <conditionalFormatting sqref="T11:T52 T85:T102 T54:T55 T104:T105 T57:T58 T107">
    <cfRule type="cellIs" priority="211" dxfId="3" operator="equal" stopIfTrue="1">
      <formula>"No Aceptable"</formula>
    </cfRule>
    <cfRule type="cellIs" priority="212" dxfId="2" operator="equal" stopIfTrue="1">
      <formula>"Aceptable"</formula>
    </cfRule>
  </conditionalFormatting>
  <conditionalFormatting sqref="T11:T52 T85:T102 T54:T55 T104:T105 T57:T58 T107">
    <cfRule type="cellIs" priority="209" dxfId="1" operator="equal" stopIfTrue="1">
      <formula>"No Aceptable o Aceptable Con Control Especifico"</formula>
    </cfRule>
  </conditionalFormatting>
  <conditionalFormatting sqref="T11:T52 T85:T102 T54:T55 T104:T105 T57:T58 T107">
    <cfRule type="containsText" priority="208" dxfId="0" operator="containsText" stopIfTrue="1" text="Mejorable">
      <formula>NOT(ISERROR(SEARCH("Mejorable",T11)))</formula>
    </cfRule>
  </conditionalFormatting>
  <conditionalFormatting sqref="O59:O78 O80:O81 O83:O84">
    <cfRule type="cellIs" priority="207" operator="equal" stopIfTrue="1">
      <formula>"10, 25, 50, 100"</formula>
    </cfRule>
  </conditionalFormatting>
  <conditionalFormatting sqref="S59:S78 S80:S81 S83:S84">
    <cfRule type="cellIs" priority="203" dxfId="7" operator="equal" stopIfTrue="1">
      <formula>"IV"</formula>
    </cfRule>
    <cfRule type="cellIs" priority="204" dxfId="6" operator="equal" stopIfTrue="1">
      <formula>"III"</formula>
    </cfRule>
    <cfRule type="cellIs" priority="205" dxfId="5" operator="equal" stopIfTrue="1">
      <formula>"II"</formula>
    </cfRule>
    <cfRule type="cellIs" priority="206" dxfId="3" operator="equal" stopIfTrue="1">
      <formula>"I"</formula>
    </cfRule>
  </conditionalFormatting>
  <conditionalFormatting sqref="T59:T78 T80:T81 T83:T84">
    <cfRule type="cellIs" priority="201" dxfId="3" operator="equal" stopIfTrue="1">
      <formula>"No Aceptable"</formula>
    </cfRule>
    <cfRule type="cellIs" priority="202" dxfId="2" operator="equal" stopIfTrue="1">
      <formula>"Aceptable"</formula>
    </cfRule>
  </conditionalFormatting>
  <conditionalFormatting sqref="T59:T78 T80:T81 T83:T84">
    <cfRule type="cellIs" priority="200" dxfId="1" operator="equal" stopIfTrue="1">
      <formula>"No Aceptable o Aceptable Con Control Especifico"</formula>
    </cfRule>
  </conditionalFormatting>
  <conditionalFormatting sqref="T59:T78 T80:T81 T83:T84">
    <cfRule type="containsText" priority="199" dxfId="0" operator="containsText" stopIfTrue="1" text="Mejorable">
      <formula>NOT(ISERROR(SEARCH("Mejorable",T59)))</formula>
    </cfRule>
  </conditionalFormatting>
  <conditionalFormatting sqref="O53">
    <cfRule type="cellIs" priority="189" operator="equal" stopIfTrue="1">
      <formula>"10, 25, 50, 100"</formula>
    </cfRule>
  </conditionalFormatting>
  <conditionalFormatting sqref="S53">
    <cfRule type="cellIs" priority="185" dxfId="7" operator="equal" stopIfTrue="1">
      <formula>"IV"</formula>
    </cfRule>
    <cfRule type="cellIs" priority="186" dxfId="6" operator="equal" stopIfTrue="1">
      <formula>"III"</formula>
    </cfRule>
    <cfRule type="cellIs" priority="187" dxfId="5" operator="equal" stopIfTrue="1">
      <formula>"II"</formula>
    </cfRule>
    <cfRule type="cellIs" priority="188" dxfId="3" operator="equal" stopIfTrue="1">
      <formula>"I"</formula>
    </cfRule>
  </conditionalFormatting>
  <conditionalFormatting sqref="T53">
    <cfRule type="cellIs" priority="183" dxfId="3" operator="equal" stopIfTrue="1">
      <formula>"No Aceptable"</formula>
    </cfRule>
    <cfRule type="cellIs" priority="184" dxfId="2" operator="equal" stopIfTrue="1">
      <formula>"Aceptable"</formula>
    </cfRule>
  </conditionalFormatting>
  <conditionalFormatting sqref="T53">
    <cfRule type="cellIs" priority="182" dxfId="1" operator="equal" stopIfTrue="1">
      <formula>"No Aceptable o Aceptable Con Control Especifico"</formula>
    </cfRule>
  </conditionalFormatting>
  <conditionalFormatting sqref="T53">
    <cfRule type="containsText" priority="181" dxfId="0" operator="containsText" stopIfTrue="1" text="Mejorable">
      <formula>NOT(ISERROR(SEARCH("Mejorable",T53)))</formula>
    </cfRule>
  </conditionalFormatting>
  <conditionalFormatting sqref="O79">
    <cfRule type="cellIs" priority="180" operator="equal" stopIfTrue="1">
      <formula>"10, 25, 50, 100"</formula>
    </cfRule>
  </conditionalFormatting>
  <conditionalFormatting sqref="S79">
    <cfRule type="cellIs" priority="176" dxfId="7" operator="equal" stopIfTrue="1">
      <formula>"IV"</formula>
    </cfRule>
    <cfRule type="cellIs" priority="177" dxfId="6" operator="equal" stopIfTrue="1">
      <formula>"III"</formula>
    </cfRule>
    <cfRule type="cellIs" priority="178" dxfId="5" operator="equal" stopIfTrue="1">
      <formula>"II"</formula>
    </cfRule>
    <cfRule type="cellIs" priority="179" dxfId="3" operator="equal" stopIfTrue="1">
      <formula>"I"</formula>
    </cfRule>
  </conditionalFormatting>
  <conditionalFormatting sqref="T79">
    <cfRule type="cellIs" priority="174" dxfId="3" operator="equal" stopIfTrue="1">
      <formula>"No Aceptable"</formula>
    </cfRule>
    <cfRule type="cellIs" priority="175" dxfId="2" operator="equal" stopIfTrue="1">
      <formula>"Aceptable"</formula>
    </cfRule>
  </conditionalFormatting>
  <conditionalFormatting sqref="T79">
    <cfRule type="cellIs" priority="173" dxfId="1" operator="equal" stopIfTrue="1">
      <formula>"No Aceptable o Aceptable Con Control Especifico"</formula>
    </cfRule>
  </conditionalFormatting>
  <conditionalFormatting sqref="T79">
    <cfRule type="containsText" priority="172" dxfId="0" operator="containsText" stopIfTrue="1" text="Mejorable">
      <formula>NOT(ISERROR(SEARCH("Mejorable",T79)))</formula>
    </cfRule>
  </conditionalFormatting>
  <conditionalFormatting sqref="O103">
    <cfRule type="cellIs" priority="171" operator="equal" stopIfTrue="1">
      <formula>"10, 25, 50, 100"</formula>
    </cfRule>
  </conditionalFormatting>
  <conditionalFormatting sqref="S103">
    <cfRule type="cellIs" priority="167" dxfId="7" operator="equal" stopIfTrue="1">
      <formula>"IV"</formula>
    </cfRule>
    <cfRule type="cellIs" priority="168" dxfId="6" operator="equal" stopIfTrue="1">
      <formula>"III"</formula>
    </cfRule>
    <cfRule type="cellIs" priority="169" dxfId="5" operator="equal" stopIfTrue="1">
      <formula>"II"</formula>
    </cfRule>
    <cfRule type="cellIs" priority="170" dxfId="3" operator="equal" stopIfTrue="1">
      <formula>"I"</formula>
    </cfRule>
  </conditionalFormatting>
  <conditionalFormatting sqref="T103">
    <cfRule type="cellIs" priority="165" dxfId="3" operator="equal" stopIfTrue="1">
      <formula>"No Aceptable"</formula>
    </cfRule>
    <cfRule type="cellIs" priority="166" dxfId="2" operator="equal" stopIfTrue="1">
      <formula>"Aceptable"</formula>
    </cfRule>
  </conditionalFormatting>
  <conditionalFormatting sqref="T103">
    <cfRule type="cellIs" priority="164" dxfId="1" operator="equal" stopIfTrue="1">
      <formula>"No Aceptable o Aceptable Con Control Especifico"</formula>
    </cfRule>
  </conditionalFormatting>
  <conditionalFormatting sqref="T103">
    <cfRule type="containsText" priority="163" dxfId="0" operator="containsText" stopIfTrue="1" text="Mejorable">
      <formula>NOT(ISERROR(SEARCH("Mejorable",T103)))</formula>
    </cfRule>
  </conditionalFormatting>
  <conditionalFormatting sqref="O108:O127 O129:O130 O132:O133">
    <cfRule type="cellIs" priority="162" operator="equal" stopIfTrue="1">
      <formula>"10, 25, 50, 100"</formula>
    </cfRule>
  </conditionalFormatting>
  <conditionalFormatting sqref="S108:S127 S129:S130 S132:S133">
    <cfRule type="cellIs" priority="158" dxfId="7" operator="equal" stopIfTrue="1">
      <formula>"IV"</formula>
    </cfRule>
    <cfRule type="cellIs" priority="159" dxfId="6" operator="equal" stopIfTrue="1">
      <formula>"III"</formula>
    </cfRule>
    <cfRule type="cellIs" priority="160" dxfId="5" operator="equal" stopIfTrue="1">
      <formula>"II"</formula>
    </cfRule>
    <cfRule type="cellIs" priority="161" dxfId="3" operator="equal" stopIfTrue="1">
      <formula>"I"</formula>
    </cfRule>
  </conditionalFormatting>
  <conditionalFormatting sqref="T108:T127 T129:T130 T132:T133">
    <cfRule type="cellIs" priority="156" dxfId="3" operator="equal" stopIfTrue="1">
      <formula>"No Aceptable"</formula>
    </cfRule>
    <cfRule type="cellIs" priority="157" dxfId="2" operator="equal" stopIfTrue="1">
      <formula>"Aceptable"</formula>
    </cfRule>
  </conditionalFormatting>
  <conditionalFormatting sqref="T108:T127 T129:T130 T132:T133">
    <cfRule type="cellIs" priority="155" dxfId="1" operator="equal" stopIfTrue="1">
      <formula>"No Aceptable o Aceptable Con Control Especifico"</formula>
    </cfRule>
  </conditionalFormatting>
  <conditionalFormatting sqref="T108:T127 T129:T130 T132:T133">
    <cfRule type="containsText" priority="154" dxfId="0" operator="containsText" stopIfTrue="1" text="Mejorable">
      <formula>NOT(ISERROR(SEARCH("Mejorable",T108)))</formula>
    </cfRule>
  </conditionalFormatting>
  <conditionalFormatting sqref="O128">
    <cfRule type="cellIs" priority="153" operator="equal" stopIfTrue="1">
      <formula>"10, 25, 50, 100"</formula>
    </cfRule>
  </conditionalFormatting>
  <conditionalFormatting sqref="S128">
    <cfRule type="cellIs" priority="149" dxfId="7" operator="equal" stopIfTrue="1">
      <formula>"IV"</formula>
    </cfRule>
    <cfRule type="cellIs" priority="150" dxfId="6" operator="equal" stopIfTrue="1">
      <formula>"III"</formula>
    </cfRule>
    <cfRule type="cellIs" priority="151" dxfId="5" operator="equal" stopIfTrue="1">
      <formula>"II"</formula>
    </cfRule>
    <cfRule type="cellIs" priority="152" dxfId="3" operator="equal" stopIfTrue="1">
      <formula>"I"</formula>
    </cfRule>
  </conditionalFormatting>
  <conditionalFormatting sqref="T128">
    <cfRule type="cellIs" priority="147" dxfId="3" operator="equal" stopIfTrue="1">
      <formula>"No Aceptable"</formula>
    </cfRule>
    <cfRule type="cellIs" priority="148" dxfId="2" operator="equal" stopIfTrue="1">
      <formula>"Aceptable"</formula>
    </cfRule>
  </conditionalFormatting>
  <conditionalFormatting sqref="T128">
    <cfRule type="cellIs" priority="146" dxfId="1" operator="equal" stopIfTrue="1">
      <formula>"No Aceptable o Aceptable Con Control Especifico"</formula>
    </cfRule>
  </conditionalFormatting>
  <conditionalFormatting sqref="T128">
    <cfRule type="containsText" priority="145" dxfId="0" operator="containsText" stopIfTrue="1" text="Mejorable">
      <formula>NOT(ISERROR(SEARCH("Mejorable",T128)))</formula>
    </cfRule>
  </conditionalFormatting>
  <conditionalFormatting sqref="O134:O141 O145">
    <cfRule type="cellIs" priority="144" operator="equal" stopIfTrue="1">
      <formula>"10, 25, 50, 100"</formula>
    </cfRule>
  </conditionalFormatting>
  <conditionalFormatting sqref="S134:S141 S145">
    <cfRule type="cellIs" priority="140" dxfId="7" operator="equal" stopIfTrue="1">
      <formula>"IV"</formula>
    </cfRule>
    <cfRule type="cellIs" priority="141" dxfId="6" operator="equal" stopIfTrue="1">
      <formula>"III"</formula>
    </cfRule>
    <cfRule type="cellIs" priority="142" dxfId="5" operator="equal" stopIfTrue="1">
      <formula>"II"</formula>
    </cfRule>
    <cfRule type="cellIs" priority="143" dxfId="3" operator="equal" stopIfTrue="1">
      <formula>"I"</formula>
    </cfRule>
  </conditionalFormatting>
  <conditionalFormatting sqref="T134:T141 T145">
    <cfRule type="cellIs" priority="138" dxfId="3" operator="equal" stopIfTrue="1">
      <formula>"No Aceptable"</formula>
    </cfRule>
    <cfRule type="cellIs" priority="139" dxfId="2" operator="equal" stopIfTrue="1">
      <formula>"Aceptable"</formula>
    </cfRule>
  </conditionalFormatting>
  <conditionalFormatting sqref="T134:T141 T145">
    <cfRule type="cellIs" priority="137" dxfId="1" operator="equal" stopIfTrue="1">
      <formula>"No Aceptable o Aceptable Con Control Especifico"</formula>
    </cfRule>
  </conditionalFormatting>
  <conditionalFormatting sqref="T134:T141 T145">
    <cfRule type="containsText" priority="136" dxfId="0" operator="containsText" stopIfTrue="1" text="Mejorable">
      <formula>NOT(ISERROR(SEARCH("Mejorable",T134)))</formula>
    </cfRule>
  </conditionalFormatting>
  <conditionalFormatting sqref="O142">
    <cfRule type="cellIs" priority="135" operator="equal" stopIfTrue="1">
      <formula>"10, 25, 50, 100"</formula>
    </cfRule>
  </conditionalFormatting>
  <conditionalFormatting sqref="S142">
    <cfRule type="cellIs" priority="131" dxfId="7" operator="equal" stopIfTrue="1">
      <formula>"IV"</formula>
    </cfRule>
    <cfRule type="cellIs" priority="132" dxfId="6" operator="equal" stopIfTrue="1">
      <formula>"III"</formula>
    </cfRule>
    <cfRule type="cellIs" priority="133" dxfId="5" operator="equal" stopIfTrue="1">
      <formula>"II"</formula>
    </cfRule>
    <cfRule type="cellIs" priority="134" dxfId="3" operator="equal" stopIfTrue="1">
      <formula>"I"</formula>
    </cfRule>
  </conditionalFormatting>
  <conditionalFormatting sqref="T142">
    <cfRule type="cellIs" priority="129" dxfId="3" operator="equal" stopIfTrue="1">
      <formula>"No Aceptable"</formula>
    </cfRule>
    <cfRule type="cellIs" priority="130" dxfId="2" operator="equal" stopIfTrue="1">
      <formula>"Aceptable"</formula>
    </cfRule>
  </conditionalFormatting>
  <conditionalFormatting sqref="T142">
    <cfRule type="cellIs" priority="128" dxfId="1" operator="equal" stopIfTrue="1">
      <formula>"No Aceptable o Aceptable Con Control Especifico"</formula>
    </cfRule>
  </conditionalFormatting>
  <conditionalFormatting sqref="T142">
    <cfRule type="containsText" priority="127" dxfId="0" operator="containsText" stopIfTrue="1" text="Mejorable">
      <formula>NOT(ISERROR(SEARCH("Mejorable",T142)))</formula>
    </cfRule>
  </conditionalFormatting>
  <conditionalFormatting sqref="O143">
    <cfRule type="cellIs" priority="126" operator="equal" stopIfTrue="1">
      <formula>"10, 25, 50, 100"</formula>
    </cfRule>
  </conditionalFormatting>
  <conditionalFormatting sqref="S143">
    <cfRule type="cellIs" priority="122" dxfId="7" operator="equal" stopIfTrue="1">
      <formula>"IV"</formula>
    </cfRule>
    <cfRule type="cellIs" priority="123" dxfId="6" operator="equal" stopIfTrue="1">
      <formula>"III"</formula>
    </cfRule>
    <cfRule type="cellIs" priority="124" dxfId="5" operator="equal" stopIfTrue="1">
      <formula>"II"</formula>
    </cfRule>
    <cfRule type="cellIs" priority="125" dxfId="3" operator="equal" stopIfTrue="1">
      <formula>"I"</formula>
    </cfRule>
  </conditionalFormatting>
  <conditionalFormatting sqref="T143">
    <cfRule type="cellIs" priority="120" dxfId="3" operator="equal" stopIfTrue="1">
      <formula>"No Aceptable"</formula>
    </cfRule>
    <cfRule type="cellIs" priority="121" dxfId="2" operator="equal" stopIfTrue="1">
      <formula>"Aceptable"</formula>
    </cfRule>
  </conditionalFormatting>
  <conditionalFormatting sqref="T143">
    <cfRule type="cellIs" priority="119" dxfId="1" operator="equal" stopIfTrue="1">
      <formula>"No Aceptable o Aceptable Con Control Especifico"</formula>
    </cfRule>
  </conditionalFormatting>
  <conditionalFormatting sqref="T143">
    <cfRule type="containsText" priority="118" dxfId="0" operator="containsText" stopIfTrue="1" text="Mejorable">
      <formula>NOT(ISERROR(SEARCH("Mejorable",T143)))</formula>
    </cfRule>
  </conditionalFormatting>
  <conditionalFormatting sqref="O146:O161 O166:O167 O163:O164 O169">
    <cfRule type="cellIs" priority="117" operator="equal" stopIfTrue="1">
      <formula>"10, 25, 50, 100"</formula>
    </cfRule>
  </conditionalFormatting>
  <conditionalFormatting sqref="S146:S161 S166:S167 S163:S164 S169">
    <cfRule type="cellIs" priority="113" dxfId="7" operator="equal" stopIfTrue="1">
      <formula>"IV"</formula>
    </cfRule>
    <cfRule type="cellIs" priority="114" dxfId="6" operator="equal" stopIfTrue="1">
      <formula>"III"</formula>
    </cfRule>
    <cfRule type="cellIs" priority="115" dxfId="5" operator="equal" stopIfTrue="1">
      <formula>"II"</formula>
    </cfRule>
    <cfRule type="cellIs" priority="116" dxfId="3" operator="equal" stopIfTrue="1">
      <formula>"I"</formula>
    </cfRule>
  </conditionalFormatting>
  <conditionalFormatting sqref="T146:T161 T166:T167 T163:T164 T169">
    <cfRule type="cellIs" priority="111" dxfId="3" operator="equal" stopIfTrue="1">
      <formula>"No Aceptable"</formula>
    </cfRule>
    <cfRule type="cellIs" priority="112" dxfId="2" operator="equal" stopIfTrue="1">
      <formula>"Aceptable"</formula>
    </cfRule>
  </conditionalFormatting>
  <conditionalFormatting sqref="T146:T161 T166:T167 T163:T164 T169">
    <cfRule type="cellIs" priority="110" dxfId="1" operator="equal" stopIfTrue="1">
      <formula>"No Aceptable o Aceptable Con Control Especifico"</formula>
    </cfRule>
  </conditionalFormatting>
  <conditionalFormatting sqref="T146:T161 T166:T167 T163:T164 T169">
    <cfRule type="containsText" priority="109" dxfId="0" operator="containsText" stopIfTrue="1" text="Mejorable">
      <formula>NOT(ISERROR(SEARCH("Mejorable",T146)))</formula>
    </cfRule>
  </conditionalFormatting>
  <conditionalFormatting sqref="O165">
    <cfRule type="cellIs" priority="108" operator="equal" stopIfTrue="1">
      <formula>"10, 25, 50, 100"</formula>
    </cfRule>
  </conditionalFormatting>
  <conditionalFormatting sqref="S165">
    <cfRule type="cellIs" priority="104" dxfId="7" operator="equal" stopIfTrue="1">
      <formula>"IV"</formula>
    </cfRule>
    <cfRule type="cellIs" priority="105" dxfId="6" operator="equal" stopIfTrue="1">
      <formula>"III"</formula>
    </cfRule>
    <cfRule type="cellIs" priority="106" dxfId="5" operator="equal" stopIfTrue="1">
      <formula>"II"</formula>
    </cfRule>
    <cfRule type="cellIs" priority="107" dxfId="3" operator="equal" stopIfTrue="1">
      <formula>"I"</formula>
    </cfRule>
  </conditionalFormatting>
  <conditionalFormatting sqref="T165">
    <cfRule type="cellIs" priority="102" dxfId="3" operator="equal" stopIfTrue="1">
      <formula>"No Aceptable"</formula>
    </cfRule>
    <cfRule type="cellIs" priority="103" dxfId="2" operator="equal" stopIfTrue="1">
      <formula>"Aceptable"</formula>
    </cfRule>
  </conditionalFormatting>
  <conditionalFormatting sqref="T165">
    <cfRule type="cellIs" priority="101" dxfId="1" operator="equal" stopIfTrue="1">
      <formula>"No Aceptable o Aceptable Con Control Especifico"</formula>
    </cfRule>
  </conditionalFormatting>
  <conditionalFormatting sqref="T165">
    <cfRule type="containsText" priority="100" dxfId="0" operator="containsText" stopIfTrue="1" text="Mejorable">
      <formula>NOT(ISERROR(SEARCH("Mejorable",T165)))</formula>
    </cfRule>
  </conditionalFormatting>
  <conditionalFormatting sqref="O162">
    <cfRule type="cellIs" priority="99" operator="equal" stopIfTrue="1">
      <formula>"10, 25, 50, 100"</formula>
    </cfRule>
  </conditionalFormatting>
  <conditionalFormatting sqref="S162">
    <cfRule type="cellIs" priority="95" dxfId="7" operator="equal" stopIfTrue="1">
      <formula>"IV"</formula>
    </cfRule>
    <cfRule type="cellIs" priority="96" dxfId="6" operator="equal" stopIfTrue="1">
      <formula>"III"</formula>
    </cfRule>
    <cfRule type="cellIs" priority="97" dxfId="5" operator="equal" stopIfTrue="1">
      <formula>"II"</formula>
    </cfRule>
    <cfRule type="cellIs" priority="98" dxfId="3" operator="equal" stopIfTrue="1">
      <formula>"I"</formula>
    </cfRule>
  </conditionalFormatting>
  <conditionalFormatting sqref="T162">
    <cfRule type="cellIs" priority="93" dxfId="3" operator="equal" stopIfTrue="1">
      <formula>"No Aceptable"</formula>
    </cfRule>
    <cfRule type="cellIs" priority="94" dxfId="2" operator="equal" stopIfTrue="1">
      <formula>"Aceptable"</formula>
    </cfRule>
  </conditionalFormatting>
  <conditionalFormatting sqref="T162">
    <cfRule type="cellIs" priority="92" dxfId="1" operator="equal" stopIfTrue="1">
      <formula>"No Aceptable o Aceptable Con Control Especifico"</formula>
    </cfRule>
  </conditionalFormatting>
  <conditionalFormatting sqref="T162">
    <cfRule type="containsText" priority="91" dxfId="0" operator="containsText" stopIfTrue="1" text="Mejorable">
      <formula>NOT(ISERROR(SEARCH("Mejorable",T162)))</formula>
    </cfRule>
  </conditionalFormatting>
  <conditionalFormatting sqref="O189:O190 O170:O187 O192">
    <cfRule type="cellIs" priority="90" operator="equal" stopIfTrue="1">
      <formula>"10, 25, 50, 100"</formula>
    </cfRule>
  </conditionalFormatting>
  <conditionalFormatting sqref="S189:S190 S170:S187 S192">
    <cfRule type="cellIs" priority="86" dxfId="7" operator="equal" stopIfTrue="1">
      <formula>"IV"</formula>
    </cfRule>
    <cfRule type="cellIs" priority="87" dxfId="6" operator="equal" stopIfTrue="1">
      <formula>"III"</formula>
    </cfRule>
    <cfRule type="cellIs" priority="88" dxfId="5" operator="equal" stopIfTrue="1">
      <formula>"II"</formula>
    </cfRule>
    <cfRule type="cellIs" priority="89" dxfId="3" operator="equal" stopIfTrue="1">
      <formula>"I"</formula>
    </cfRule>
  </conditionalFormatting>
  <conditionalFormatting sqref="T189:T190 T170:T187 T192">
    <cfRule type="cellIs" priority="84" dxfId="3" operator="equal" stopIfTrue="1">
      <formula>"No Aceptable"</formula>
    </cfRule>
    <cfRule type="cellIs" priority="85" dxfId="2" operator="equal" stopIfTrue="1">
      <formula>"Aceptable"</formula>
    </cfRule>
  </conditionalFormatting>
  <conditionalFormatting sqref="T189:T190 T170:T187 T192">
    <cfRule type="cellIs" priority="83" dxfId="1" operator="equal" stopIfTrue="1">
      <formula>"No Aceptable o Aceptable Con Control Especifico"</formula>
    </cfRule>
  </conditionalFormatting>
  <conditionalFormatting sqref="T189:T190 T170:T187 T192">
    <cfRule type="containsText" priority="82" dxfId="0" operator="containsText" stopIfTrue="1" text="Mejorable">
      <formula>NOT(ISERROR(SEARCH("Mejorable",T170)))</formula>
    </cfRule>
  </conditionalFormatting>
  <conditionalFormatting sqref="O188">
    <cfRule type="cellIs" priority="81" operator="equal" stopIfTrue="1">
      <formula>"10, 25, 50, 100"</formula>
    </cfRule>
  </conditionalFormatting>
  <conditionalFormatting sqref="S188">
    <cfRule type="cellIs" priority="77" dxfId="7" operator="equal" stopIfTrue="1">
      <formula>"IV"</formula>
    </cfRule>
    <cfRule type="cellIs" priority="78" dxfId="6" operator="equal" stopIfTrue="1">
      <formula>"III"</formula>
    </cfRule>
    <cfRule type="cellIs" priority="79" dxfId="5" operator="equal" stopIfTrue="1">
      <formula>"II"</formula>
    </cfRule>
    <cfRule type="cellIs" priority="80" dxfId="3" operator="equal" stopIfTrue="1">
      <formula>"I"</formula>
    </cfRule>
  </conditionalFormatting>
  <conditionalFormatting sqref="T188">
    <cfRule type="cellIs" priority="75" dxfId="3" operator="equal" stopIfTrue="1">
      <formula>"No Aceptable"</formula>
    </cfRule>
    <cfRule type="cellIs" priority="76" dxfId="2" operator="equal" stopIfTrue="1">
      <formula>"Aceptable"</formula>
    </cfRule>
  </conditionalFormatting>
  <conditionalFormatting sqref="T188">
    <cfRule type="cellIs" priority="74" dxfId="1" operator="equal" stopIfTrue="1">
      <formula>"No Aceptable o Aceptable Con Control Especifico"</formula>
    </cfRule>
  </conditionalFormatting>
  <conditionalFormatting sqref="T188">
    <cfRule type="containsText" priority="73" dxfId="0" operator="containsText" stopIfTrue="1" text="Mejorable">
      <formula>NOT(ISERROR(SEARCH("Mejorable",T188)))</formula>
    </cfRule>
  </conditionalFormatting>
  <conditionalFormatting sqref="O56">
    <cfRule type="cellIs" priority="63" operator="equal" stopIfTrue="1">
      <formula>"10, 25, 50, 100"</formula>
    </cfRule>
  </conditionalFormatting>
  <conditionalFormatting sqref="S56">
    <cfRule type="cellIs" priority="59" dxfId="7" operator="equal" stopIfTrue="1">
      <formula>"IV"</formula>
    </cfRule>
    <cfRule type="cellIs" priority="60" dxfId="6" operator="equal" stopIfTrue="1">
      <formula>"III"</formula>
    </cfRule>
    <cfRule type="cellIs" priority="61" dxfId="5" operator="equal" stopIfTrue="1">
      <formula>"II"</formula>
    </cfRule>
    <cfRule type="cellIs" priority="62" dxfId="3" operator="equal" stopIfTrue="1">
      <formula>"I"</formula>
    </cfRule>
  </conditionalFormatting>
  <conditionalFormatting sqref="T56">
    <cfRule type="cellIs" priority="57" dxfId="3" operator="equal" stopIfTrue="1">
      <formula>"No Aceptable"</formula>
    </cfRule>
    <cfRule type="cellIs" priority="58" dxfId="2" operator="equal" stopIfTrue="1">
      <formula>"Aceptable"</formula>
    </cfRule>
  </conditionalFormatting>
  <conditionalFormatting sqref="T56">
    <cfRule type="cellIs" priority="56" dxfId="1" operator="equal" stopIfTrue="1">
      <formula>"No Aceptable o Aceptable Con Control Especifico"</formula>
    </cfRule>
  </conditionalFormatting>
  <conditionalFormatting sqref="T56">
    <cfRule type="containsText" priority="55" dxfId="0" operator="containsText" stopIfTrue="1" text="Mejorable">
      <formula>NOT(ISERROR(SEARCH("Mejorable",T56)))</formula>
    </cfRule>
  </conditionalFormatting>
  <conditionalFormatting sqref="O82">
    <cfRule type="cellIs" priority="54" operator="equal" stopIfTrue="1">
      <formula>"10, 25, 50, 100"</formula>
    </cfRule>
  </conditionalFormatting>
  <conditionalFormatting sqref="S82">
    <cfRule type="cellIs" priority="50" dxfId="7" operator="equal" stopIfTrue="1">
      <formula>"IV"</formula>
    </cfRule>
    <cfRule type="cellIs" priority="51" dxfId="6" operator="equal" stopIfTrue="1">
      <formula>"III"</formula>
    </cfRule>
    <cfRule type="cellIs" priority="52" dxfId="5" operator="equal" stopIfTrue="1">
      <formula>"II"</formula>
    </cfRule>
    <cfRule type="cellIs" priority="53" dxfId="3" operator="equal" stopIfTrue="1">
      <formula>"I"</formula>
    </cfRule>
  </conditionalFormatting>
  <conditionalFormatting sqref="T82">
    <cfRule type="cellIs" priority="48" dxfId="3" operator="equal" stopIfTrue="1">
      <formula>"No Aceptable"</formula>
    </cfRule>
    <cfRule type="cellIs" priority="49" dxfId="2" operator="equal" stopIfTrue="1">
      <formula>"Aceptable"</formula>
    </cfRule>
  </conditionalFormatting>
  <conditionalFormatting sqref="T82">
    <cfRule type="cellIs" priority="47" dxfId="1" operator="equal" stopIfTrue="1">
      <formula>"No Aceptable o Aceptable Con Control Especifico"</formula>
    </cfRule>
  </conditionalFormatting>
  <conditionalFormatting sqref="T82">
    <cfRule type="containsText" priority="46" dxfId="0" operator="containsText" stopIfTrue="1" text="Mejorable">
      <formula>NOT(ISERROR(SEARCH("Mejorable",T82)))</formula>
    </cfRule>
  </conditionalFormatting>
  <conditionalFormatting sqref="O106">
    <cfRule type="cellIs" priority="45" operator="equal" stopIfTrue="1">
      <formula>"10, 25, 50, 100"</formula>
    </cfRule>
  </conditionalFormatting>
  <conditionalFormatting sqref="S106">
    <cfRule type="cellIs" priority="41" dxfId="7" operator="equal" stopIfTrue="1">
      <formula>"IV"</formula>
    </cfRule>
    <cfRule type="cellIs" priority="42" dxfId="6" operator="equal" stopIfTrue="1">
      <formula>"III"</formula>
    </cfRule>
    <cfRule type="cellIs" priority="43" dxfId="5" operator="equal" stopIfTrue="1">
      <formula>"II"</formula>
    </cfRule>
    <cfRule type="cellIs" priority="44" dxfId="3" operator="equal" stopIfTrue="1">
      <formula>"I"</formula>
    </cfRule>
  </conditionalFormatting>
  <conditionalFormatting sqref="T106">
    <cfRule type="cellIs" priority="39" dxfId="3" operator="equal" stopIfTrue="1">
      <formula>"No Aceptable"</formula>
    </cfRule>
    <cfRule type="cellIs" priority="40" dxfId="2" operator="equal" stopIfTrue="1">
      <formula>"Aceptable"</formula>
    </cfRule>
  </conditionalFormatting>
  <conditionalFormatting sqref="T106">
    <cfRule type="cellIs" priority="38" dxfId="1" operator="equal" stopIfTrue="1">
      <formula>"No Aceptable o Aceptable Con Control Especifico"</formula>
    </cfRule>
  </conditionalFormatting>
  <conditionalFormatting sqref="T106">
    <cfRule type="containsText" priority="37" dxfId="0" operator="containsText" stopIfTrue="1" text="Mejorable">
      <formula>NOT(ISERROR(SEARCH("Mejorable",T106)))</formula>
    </cfRule>
  </conditionalFormatting>
  <conditionalFormatting sqref="O131">
    <cfRule type="cellIs" priority="36" operator="equal" stopIfTrue="1">
      <formula>"10, 25, 50, 100"</formula>
    </cfRule>
  </conditionalFormatting>
  <conditionalFormatting sqref="S131">
    <cfRule type="cellIs" priority="32" dxfId="7" operator="equal" stopIfTrue="1">
      <formula>"IV"</formula>
    </cfRule>
    <cfRule type="cellIs" priority="33" dxfId="6" operator="equal" stopIfTrue="1">
      <formula>"III"</formula>
    </cfRule>
    <cfRule type="cellIs" priority="34" dxfId="5" operator="equal" stopIfTrue="1">
      <formula>"II"</formula>
    </cfRule>
    <cfRule type="cellIs" priority="35" dxfId="3" operator="equal" stopIfTrue="1">
      <formula>"I"</formula>
    </cfRule>
  </conditionalFormatting>
  <conditionalFormatting sqref="T131">
    <cfRule type="cellIs" priority="30" dxfId="3" operator="equal" stopIfTrue="1">
      <formula>"No Aceptable"</formula>
    </cfRule>
    <cfRule type="cellIs" priority="31" dxfId="2" operator="equal" stopIfTrue="1">
      <formula>"Aceptable"</formula>
    </cfRule>
  </conditionalFormatting>
  <conditionalFormatting sqref="T131">
    <cfRule type="cellIs" priority="29" dxfId="1" operator="equal" stopIfTrue="1">
      <formula>"No Aceptable o Aceptable Con Control Especifico"</formula>
    </cfRule>
  </conditionalFormatting>
  <conditionalFormatting sqref="T131">
    <cfRule type="containsText" priority="28" dxfId="0" operator="containsText" stopIfTrue="1" text="Mejorable">
      <formula>NOT(ISERROR(SEARCH("Mejorable",T131)))</formula>
    </cfRule>
  </conditionalFormatting>
  <conditionalFormatting sqref="O144">
    <cfRule type="cellIs" priority="27" operator="equal" stopIfTrue="1">
      <formula>"10, 25, 50, 100"</formula>
    </cfRule>
  </conditionalFormatting>
  <conditionalFormatting sqref="S144">
    <cfRule type="cellIs" priority="23" dxfId="7" operator="equal" stopIfTrue="1">
      <formula>"IV"</formula>
    </cfRule>
    <cfRule type="cellIs" priority="24" dxfId="6" operator="equal" stopIfTrue="1">
      <formula>"III"</formula>
    </cfRule>
    <cfRule type="cellIs" priority="25" dxfId="5" operator="equal" stopIfTrue="1">
      <formula>"II"</formula>
    </cfRule>
    <cfRule type="cellIs" priority="26" dxfId="3" operator="equal" stopIfTrue="1">
      <formula>"I"</formula>
    </cfRule>
  </conditionalFormatting>
  <conditionalFormatting sqref="T144">
    <cfRule type="cellIs" priority="21" dxfId="3" operator="equal" stopIfTrue="1">
      <formula>"No Aceptable"</formula>
    </cfRule>
    <cfRule type="cellIs" priority="22" dxfId="2" operator="equal" stopIfTrue="1">
      <formula>"Aceptable"</formula>
    </cfRule>
  </conditionalFormatting>
  <conditionalFormatting sqref="T144">
    <cfRule type="cellIs" priority="20" dxfId="1" operator="equal" stopIfTrue="1">
      <formula>"No Aceptable o Aceptable Con Control Especifico"</formula>
    </cfRule>
  </conditionalFormatting>
  <conditionalFormatting sqref="T144">
    <cfRule type="containsText" priority="19" dxfId="0" operator="containsText" stopIfTrue="1" text="Mejorable">
      <formula>NOT(ISERROR(SEARCH("Mejorable",T144)))</formula>
    </cfRule>
  </conditionalFormatting>
  <conditionalFormatting sqref="O168">
    <cfRule type="cellIs" priority="18" operator="equal" stopIfTrue="1">
      <formula>"10, 25, 50, 100"</formula>
    </cfRule>
  </conditionalFormatting>
  <conditionalFormatting sqref="S168">
    <cfRule type="cellIs" priority="14" dxfId="7" operator="equal" stopIfTrue="1">
      <formula>"IV"</formula>
    </cfRule>
    <cfRule type="cellIs" priority="15" dxfId="6" operator="equal" stopIfTrue="1">
      <formula>"III"</formula>
    </cfRule>
    <cfRule type="cellIs" priority="16" dxfId="5" operator="equal" stopIfTrue="1">
      <formula>"II"</formula>
    </cfRule>
    <cfRule type="cellIs" priority="17" dxfId="3" operator="equal" stopIfTrue="1">
      <formula>"I"</formula>
    </cfRule>
  </conditionalFormatting>
  <conditionalFormatting sqref="T168">
    <cfRule type="cellIs" priority="12" dxfId="3" operator="equal" stopIfTrue="1">
      <formula>"No Aceptable"</formula>
    </cfRule>
    <cfRule type="cellIs" priority="13" dxfId="2" operator="equal" stopIfTrue="1">
      <formula>"Aceptable"</formula>
    </cfRule>
  </conditionalFormatting>
  <conditionalFormatting sqref="T168">
    <cfRule type="cellIs" priority="11" dxfId="1" operator="equal" stopIfTrue="1">
      <formula>"No Aceptable o Aceptable Con Control Especifico"</formula>
    </cfRule>
  </conditionalFormatting>
  <conditionalFormatting sqref="T168">
    <cfRule type="containsText" priority="10" dxfId="0" operator="containsText" stopIfTrue="1" text="Mejorable">
      <formula>NOT(ISERROR(SEARCH("Mejorable",T168)))</formula>
    </cfRule>
  </conditionalFormatting>
  <conditionalFormatting sqref="O191">
    <cfRule type="cellIs" priority="9" operator="equal" stopIfTrue="1">
      <formula>"10, 25, 50, 100"</formula>
    </cfRule>
  </conditionalFormatting>
  <conditionalFormatting sqref="S191">
    <cfRule type="cellIs" priority="5" dxfId="7" operator="equal" stopIfTrue="1">
      <formula>"IV"</formula>
    </cfRule>
    <cfRule type="cellIs" priority="6" dxfId="6" operator="equal" stopIfTrue="1">
      <formula>"III"</formula>
    </cfRule>
    <cfRule type="cellIs" priority="7" dxfId="5" operator="equal" stopIfTrue="1">
      <formula>"II"</formula>
    </cfRule>
    <cfRule type="cellIs" priority="8" dxfId="3" operator="equal" stopIfTrue="1">
      <formula>"I"</formula>
    </cfRule>
  </conditionalFormatting>
  <conditionalFormatting sqref="T191">
    <cfRule type="cellIs" priority="3" dxfId="3" operator="equal" stopIfTrue="1">
      <formula>"No Aceptable"</formula>
    </cfRule>
    <cfRule type="cellIs" priority="4" dxfId="2" operator="equal" stopIfTrue="1">
      <formula>"Aceptable"</formula>
    </cfRule>
  </conditionalFormatting>
  <conditionalFormatting sqref="T191">
    <cfRule type="cellIs" priority="2" dxfId="1" operator="equal" stopIfTrue="1">
      <formula>"No Aceptable o Aceptable Con Control Especifico"</formula>
    </cfRule>
  </conditionalFormatting>
  <conditionalFormatting sqref="T191">
    <cfRule type="containsText" priority="1" dxfId="0" operator="containsText" stopIfTrue="1" text="Mejorable">
      <formula>NOT(ISERROR(SEARCH("Mejorable",T191)))</formula>
    </cfRule>
  </conditionalFormatting>
  <dataValidations count="6">
    <dataValidation type="whole" allowBlank="1" showInputMessage="1" showErrorMessage="1" prompt="1 Esporadica (EE)_x000a_2 Ocasional (EO)_x000a_3 Frecuente (EF)_x000a_4 continua (EC)" sqref="N11:N192">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192">
      <formula1>10</formula1>
      <formula2>100</formula2>
    </dataValidation>
    <dataValidation type="list" allowBlank="1" showInputMessage="1" showErrorMessage="1" sqref="E11 E33 E59 E85 E108 E146 E170">
      <formula1>Hoja2!$A$2:$A$82</formula1>
    </dataValidation>
    <dataValidation type="list" allowBlank="1" showInputMessage="1" showErrorMessage="1" sqref="H142:H144 H11:H133 H146:H192">
      <formula1>Hoja1!$A$2:$A$445</formula1>
    </dataValidation>
    <dataValidation type="list" allowBlank="1" showInputMessage="1" showErrorMessage="1" sqref="H134:H141 H145">
      <formula1>[1]Hoja1!#REF!</formula1>
    </dataValidation>
    <dataValidation type="list" allowBlank="1" showInputMessage="1" showErrorMessage="1" sqref="E134">
      <formula1>[1]Hoja2!#REF!</formula1>
    </dataValidation>
  </dataValidations>
  <printOptions/>
  <pageMargins left="0.7" right="0.7" top="0.75" bottom="0.75" header="0.3" footer="0.3"/>
  <pageSetup horizontalDpi="600" verticalDpi="600" orientation="portrait" scale="10" r:id="rId2"/>
  <colBreaks count="1" manualBreakCount="1">
    <brk id="29" max="16383" man="1"/>
  </colBreaks>
  <ignoredErrors>
    <ignoredError sqref="C33 K57:L58 AA57:AA58 V57:V58 I57:I58 G57:G58 G11:G52 I11:I52 V11:V52 AA11:AA52 K11:L52 G54:G55 I54:I55 V54:V55 AA54:AA55 K54:L55" evalError="1"/>
    <ignoredError sqref="D33" evalError="1"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A373">
      <selection activeCell="A384" sqref="A384"/>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29" t="s">
        <v>92</v>
      </c>
      <c r="B1" s="29" t="s">
        <v>93</v>
      </c>
      <c r="C1" s="29" t="s">
        <v>2</v>
      </c>
      <c r="D1" s="29" t="s">
        <v>94</v>
      </c>
      <c r="E1" s="29" t="s">
        <v>95</v>
      </c>
      <c r="F1" s="29" t="s">
        <v>96</v>
      </c>
      <c r="G1" s="29" t="s">
        <v>97</v>
      </c>
    </row>
    <row r="2" spans="1:7" s="28" customFormat="1" ht="47.25" customHeight="1">
      <c r="A2" s="31" t="s">
        <v>98</v>
      </c>
      <c r="B2" s="31" t="s">
        <v>99</v>
      </c>
      <c r="C2" s="31" t="s">
        <v>100</v>
      </c>
      <c r="D2" s="31" t="s">
        <v>32</v>
      </c>
      <c r="E2" s="31" t="s">
        <v>32</v>
      </c>
      <c r="F2" s="31" t="s">
        <v>101</v>
      </c>
      <c r="G2" s="31" t="s">
        <v>102</v>
      </c>
    </row>
    <row r="3" spans="1:7" s="28" customFormat="1" ht="45">
      <c r="A3" s="31" t="s">
        <v>79</v>
      </c>
      <c r="B3" s="31" t="s">
        <v>103</v>
      </c>
      <c r="C3" s="31" t="s">
        <v>104</v>
      </c>
      <c r="D3" s="31" t="s">
        <v>32</v>
      </c>
      <c r="E3" s="31" t="s">
        <v>32</v>
      </c>
      <c r="F3" s="31" t="s">
        <v>101</v>
      </c>
      <c r="G3" s="31" t="s">
        <v>102</v>
      </c>
    </row>
    <row r="4" spans="1:7" s="28" customFormat="1" ht="45">
      <c r="A4" s="31" t="s">
        <v>105</v>
      </c>
      <c r="B4" s="31" t="s">
        <v>105</v>
      </c>
      <c r="C4" s="31" t="s">
        <v>106</v>
      </c>
      <c r="D4" s="31" t="s">
        <v>32</v>
      </c>
      <c r="E4" s="31" t="s">
        <v>32</v>
      </c>
      <c r="F4" s="31" t="s">
        <v>107</v>
      </c>
      <c r="G4" s="31" t="s">
        <v>102</v>
      </c>
    </row>
    <row r="5" spans="1:7" s="28" customFormat="1" ht="75">
      <c r="A5" s="31" t="s">
        <v>108</v>
      </c>
      <c r="B5" s="31" t="s">
        <v>109</v>
      </c>
      <c r="C5" s="31" t="s">
        <v>110</v>
      </c>
      <c r="D5" s="31" t="s">
        <v>43</v>
      </c>
      <c r="E5" s="31" t="s">
        <v>111</v>
      </c>
      <c r="F5" s="31" t="s">
        <v>112</v>
      </c>
      <c r="G5" s="31" t="s">
        <v>102</v>
      </c>
    </row>
    <row r="6" spans="1:7" s="28" customFormat="1" ht="30">
      <c r="A6" s="31" t="s">
        <v>113</v>
      </c>
      <c r="B6" s="31" t="s">
        <v>108</v>
      </c>
      <c r="C6" s="31" t="s">
        <v>114</v>
      </c>
      <c r="D6" s="31" t="s">
        <v>32</v>
      </c>
      <c r="E6" s="31" t="s">
        <v>115</v>
      </c>
      <c r="F6" s="31" t="s">
        <v>112</v>
      </c>
      <c r="G6" s="31" t="s">
        <v>116</v>
      </c>
    </row>
    <row r="7" spans="1:7" s="28" customFormat="1" ht="75">
      <c r="A7" s="31" t="s">
        <v>117</v>
      </c>
      <c r="B7" s="31" t="s">
        <v>117</v>
      </c>
      <c r="C7" s="31" t="s">
        <v>118</v>
      </c>
      <c r="D7" s="31" t="s">
        <v>43</v>
      </c>
      <c r="E7" s="31" t="s">
        <v>119</v>
      </c>
      <c r="F7" s="31" t="s">
        <v>118</v>
      </c>
      <c r="G7" s="31" t="s">
        <v>102</v>
      </c>
    </row>
    <row r="8" spans="1:7" s="28" customFormat="1" ht="75">
      <c r="A8" s="31" t="s">
        <v>120</v>
      </c>
      <c r="B8" s="31" t="s">
        <v>120</v>
      </c>
      <c r="C8" s="31" t="s">
        <v>121</v>
      </c>
      <c r="D8" s="31" t="s">
        <v>43</v>
      </c>
      <c r="E8" s="31" t="s">
        <v>111</v>
      </c>
      <c r="F8" s="31" t="s">
        <v>112</v>
      </c>
      <c r="G8" s="31" t="s">
        <v>102</v>
      </c>
    </row>
    <row r="9" spans="1:7" s="28" customFormat="1" ht="30">
      <c r="A9" s="31" t="s">
        <v>122</v>
      </c>
      <c r="B9" s="31" t="s">
        <v>120</v>
      </c>
      <c r="C9" s="31" t="s">
        <v>121</v>
      </c>
      <c r="D9" s="31" t="s">
        <v>32</v>
      </c>
      <c r="E9" s="31" t="s">
        <v>115</v>
      </c>
      <c r="F9" s="31" t="s">
        <v>112</v>
      </c>
      <c r="G9" s="31" t="s">
        <v>116</v>
      </c>
    </row>
    <row r="10" spans="1:7" s="28" customFormat="1" ht="15">
      <c r="A10" s="31" t="s">
        <v>126</v>
      </c>
      <c r="B10" s="31" t="s">
        <v>126</v>
      </c>
      <c r="C10" s="31" t="s">
        <v>127</v>
      </c>
      <c r="D10" s="31" t="s">
        <v>128</v>
      </c>
      <c r="E10" s="31" t="s">
        <v>128</v>
      </c>
      <c r="F10" s="31" t="s">
        <v>128</v>
      </c>
      <c r="G10" s="31" t="s">
        <v>128</v>
      </c>
    </row>
    <row r="11" spans="1:7" s="28" customFormat="1" ht="75">
      <c r="A11" s="31" t="s">
        <v>151</v>
      </c>
      <c r="B11" s="31" t="s">
        <v>152</v>
      </c>
      <c r="C11" s="31" t="s">
        <v>153</v>
      </c>
      <c r="D11" s="31" t="s">
        <v>43</v>
      </c>
      <c r="E11" s="31" t="s">
        <v>32</v>
      </c>
      <c r="F11" s="31" t="s">
        <v>154</v>
      </c>
      <c r="G11" s="31" t="s">
        <v>32</v>
      </c>
    </row>
    <row r="12" spans="1:7" s="28" customFormat="1" ht="75">
      <c r="A12" s="31" t="s">
        <v>155</v>
      </c>
      <c r="B12" s="31" t="s">
        <v>156</v>
      </c>
      <c r="C12" s="31" t="s">
        <v>157</v>
      </c>
      <c r="D12" s="31" t="s">
        <v>43</v>
      </c>
      <c r="E12" s="31" t="s">
        <v>32</v>
      </c>
      <c r="F12" s="31" t="s">
        <v>154</v>
      </c>
      <c r="G12" s="31" t="s">
        <v>32</v>
      </c>
    </row>
    <row r="13" spans="1:7" s="28" customFormat="1" ht="30">
      <c r="A13" s="31" t="s">
        <v>158</v>
      </c>
      <c r="B13" s="31" t="s">
        <v>159</v>
      </c>
      <c r="C13" s="31" t="s">
        <v>160</v>
      </c>
      <c r="D13" s="31" t="s">
        <v>32</v>
      </c>
      <c r="E13" s="31" t="s">
        <v>32</v>
      </c>
      <c r="F13" s="31" t="s">
        <v>154</v>
      </c>
      <c r="G13" s="31" t="s">
        <v>32</v>
      </c>
    </row>
    <row r="14" spans="1:7" s="28" customFormat="1" ht="75">
      <c r="A14" s="31" t="s">
        <v>161</v>
      </c>
      <c r="B14" s="31" t="s">
        <v>162</v>
      </c>
      <c r="C14" s="31" t="s">
        <v>163</v>
      </c>
      <c r="D14" s="31" t="s">
        <v>43</v>
      </c>
      <c r="E14" s="31" t="s">
        <v>32</v>
      </c>
      <c r="F14" s="31" t="s">
        <v>71</v>
      </c>
      <c r="G14" s="31" t="s">
        <v>32</v>
      </c>
    </row>
    <row r="15" spans="1:7" s="28" customFormat="1" ht="75">
      <c r="A15" s="31" t="s">
        <v>67</v>
      </c>
      <c r="B15" s="31" t="s">
        <v>68</v>
      </c>
      <c r="C15" s="31" t="s">
        <v>69</v>
      </c>
      <c r="D15" s="31" t="s">
        <v>43</v>
      </c>
      <c r="E15" s="31" t="s">
        <v>70</v>
      </c>
      <c r="F15" s="31" t="s">
        <v>71</v>
      </c>
      <c r="G15" s="31" t="s">
        <v>32</v>
      </c>
    </row>
    <row r="16" spans="1:7" s="28" customFormat="1" ht="75">
      <c r="A16" s="31" t="s">
        <v>164</v>
      </c>
      <c r="B16" s="31" t="s">
        <v>165</v>
      </c>
      <c r="C16" s="31" t="s">
        <v>166</v>
      </c>
      <c r="D16" s="31" t="s">
        <v>43</v>
      </c>
      <c r="E16" s="31" t="s">
        <v>167</v>
      </c>
      <c r="F16" s="31" t="s">
        <v>168</v>
      </c>
      <c r="G16" s="31" t="s">
        <v>169</v>
      </c>
    </row>
    <row r="17" spans="1:7" s="28" customFormat="1" ht="75">
      <c r="A17" s="31" t="s">
        <v>170</v>
      </c>
      <c r="B17" s="31" t="s">
        <v>171</v>
      </c>
      <c r="C17" s="31" t="s">
        <v>172</v>
      </c>
      <c r="D17" s="31" t="s">
        <v>43</v>
      </c>
      <c r="E17" s="31" t="s">
        <v>30</v>
      </c>
      <c r="F17" s="31" t="s">
        <v>173</v>
      </c>
      <c r="G17" s="31" t="s">
        <v>32</v>
      </c>
    </row>
    <row r="18" spans="1:7" s="28" customFormat="1" ht="75">
      <c r="A18" s="31" t="s">
        <v>174</v>
      </c>
      <c r="B18" s="31" t="s">
        <v>171</v>
      </c>
      <c r="C18" s="31" t="s">
        <v>175</v>
      </c>
      <c r="D18" s="31" t="s">
        <v>43</v>
      </c>
      <c r="E18" s="31" t="s">
        <v>176</v>
      </c>
      <c r="F18" s="31" t="s">
        <v>175</v>
      </c>
      <c r="G18" s="31" t="s">
        <v>32</v>
      </c>
    </row>
    <row r="19" spans="1:7" s="28" customFormat="1" ht="75">
      <c r="A19" s="31" t="s">
        <v>177</v>
      </c>
      <c r="B19" s="31" t="s">
        <v>165</v>
      </c>
      <c r="C19" s="31" t="s">
        <v>178</v>
      </c>
      <c r="D19" s="31" t="s">
        <v>43</v>
      </c>
      <c r="E19" s="31" t="s">
        <v>167</v>
      </c>
      <c r="F19" s="31" t="s">
        <v>179</v>
      </c>
      <c r="G19" s="31" t="s">
        <v>32</v>
      </c>
    </row>
    <row r="20" spans="1:7" s="28" customFormat="1" ht="75">
      <c r="A20" s="31" t="s">
        <v>244</v>
      </c>
      <c r="B20" s="31" t="s">
        <v>245</v>
      </c>
      <c r="C20" s="31" t="s">
        <v>246</v>
      </c>
      <c r="D20" s="31" t="s">
        <v>43</v>
      </c>
      <c r="E20" s="31" t="s">
        <v>247</v>
      </c>
      <c r="F20" s="31" t="s">
        <v>248</v>
      </c>
      <c r="G20" s="31" t="s">
        <v>249</v>
      </c>
    </row>
    <row r="21" spans="1:7" s="28" customFormat="1" ht="75">
      <c r="A21" s="31" t="s">
        <v>250</v>
      </c>
      <c r="B21" s="31" t="s">
        <v>251</v>
      </c>
      <c r="C21" s="31" t="s">
        <v>252</v>
      </c>
      <c r="D21" s="31" t="s">
        <v>43</v>
      </c>
      <c r="E21" s="31" t="s">
        <v>253</v>
      </c>
      <c r="F21" s="31" t="s">
        <v>254</v>
      </c>
      <c r="G21" s="31" t="s">
        <v>255</v>
      </c>
    </row>
    <row r="22" spans="1:7" s="28" customFormat="1" ht="75">
      <c r="A22" s="31" t="s">
        <v>256</v>
      </c>
      <c r="B22" s="31" t="s">
        <v>251</v>
      </c>
      <c r="C22" s="31" t="s">
        <v>257</v>
      </c>
      <c r="D22" s="31" t="s">
        <v>43</v>
      </c>
      <c r="E22" s="31" t="s">
        <v>253</v>
      </c>
      <c r="F22" s="31" t="s">
        <v>65</v>
      </c>
      <c r="G22" s="31" t="s">
        <v>255</v>
      </c>
    </row>
    <row r="23" spans="1:7" s="28" customFormat="1" ht="75">
      <c r="A23" s="31" t="s">
        <v>258</v>
      </c>
      <c r="B23" s="31" t="s">
        <v>259</v>
      </c>
      <c r="C23" s="31" t="s">
        <v>260</v>
      </c>
      <c r="D23" s="31" t="s">
        <v>43</v>
      </c>
      <c r="E23" s="31" t="s">
        <v>261</v>
      </c>
      <c r="F23" s="31" t="s">
        <v>262</v>
      </c>
      <c r="G23" s="31" t="s">
        <v>255</v>
      </c>
    </row>
    <row r="24" spans="1:7" s="28" customFormat="1" ht="75">
      <c r="A24" s="31" t="s">
        <v>263</v>
      </c>
      <c r="B24" s="31" t="s">
        <v>264</v>
      </c>
      <c r="C24" s="31" t="s">
        <v>265</v>
      </c>
      <c r="D24" s="31" t="s">
        <v>43</v>
      </c>
      <c r="E24" s="31" t="s">
        <v>266</v>
      </c>
      <c r="F24" s="31" t="s">
        <v>267</v>
      </c>
      <c r="G24" s="31" t="s">
        <v>268</v>
      </c>
    </row>
    <row r="25" spans="1:7" s="28" customFormat="1" ht="75">
      <c r="A25" s="31" t="s">
        <v>269</v>
      </c>
      <c r="B25" s="31" t="s">
        <v>270</v>
      </c>
      <c r="C25" s="31" t="s">
        <v>271</v>
      </c>
      <c r="D25" s="31" t="s">
        <v>43</v>
      </c>
      <c r="E25" s="31" t="s">
        <v>272</v>
      </c>
      <c r="F25" s="31" t="s">
        <v>262</v>
      </c>
      <c r="G25" s="31" t="s">
        <v>273</v>
      </c>
    </row>
    <row r="26" spans="1:7" s="28" customFormat="1" ht="75">
      <c r="A26" s="31" t="s">
        <v>274</v>
      </c>
      <c r="B26" s="31" t="s">
        <v>275</v>
      </c>
      <c r="C26" s="31" t="s">
        <v>276</v>
      </c>
      <c r="D26" s="31" t="s">
        <v>43</v>
      </c>
      <c r="E26" s="31" t="s">
        <v>272</v>
      </c>
      <c r="F26" s="31" t="s">
        <v>262</v>
      </c>
      <c r="G26" s="31" t="s">
        <v>277</v>
      </c>
    </row>
    <row r="27" spans="1:7" s="28" customFormat="1" ht="30">
      <c r="A27" s="31" t="s">
        <v>72</v>
      </c>
      <c r="B27" s="31" t="s">
        <v>73</v>
      </c>
      <c r="C27" s="31" t="s">
        <v>74</v>
      </c>
      <c r="D27" s="31" t="s">
        <v>32</v>
      </c>
      <c r="E27" s="31" t="s">
        <v>33</v>
      </c>
      <c r="F27" s="31" t="s">
        <v>75</v>
      </c>
      <c r="G27" s="31" t="s">
        <v>32</v>
      </c>
    </row>
    <row r="28" spans="1:7" s="28" customFormat="1" ht="30">
      <c r="A28" s="31" t="s">
        <v>448</v>
      </c>
      <c r="B28" s="31" t="s">
        <v>449</v>
      </c>
      <c r="C28" s="31" t="s">
        <v>450</v>
      </c>
      <c r="D28" s="31" t="s">
        <v>32</v>
      </c>
      <c r="E28" s="31" t="s">
        <v>33</v>
      </c>
      <c r="F28" s="31" t="s">
        <v>75</v>
      </c>
      <c r="G28" s="31" t="s">
        <v>451</v>
      </c>
    </row>
    <row r="29" spans="1:7" s="28" customFormat="1" ht="15">
      <c r="A29" s="31" t="s">
        <v>76</v>
      </c>
      <c r="B29" s="31" t="s">
        <v>77</v>
      </c>
      <c r="C29" s="31" t="s">
        <v>78</v>
      </c>
      <c r="D29" s="31" t="s">
        <v>32</v>
      </c>
      <c r="E29" s="31" t="s">
        <v>33</v>
      </c>
      <c r="F29" s="31" t="s">
        <v>75</v>
      </c>
      <c r="G29" s="31" t="s">
        <v>32</v>
      </c>
    </row>
    <row r="30" spans="1:7" s="28" customFormat="1" ht="30">
      <c r="A30" s="31" t="s">
        <v>452</v>
      </c>
      <c r="B30" s="31" t="s">
        <v>453</v>
      </c>
      <c r="C30" s="31" t="s">
        <v>454</v>
      </c>
      <c r="D30" s="31" t="s">
        <v>32</v>
      </c>
      <c r="E30" s="31" t="s">
        <v>32</v>
      </c>
      <c r="F30" s="31" t="s">
        <v>75</v>
      </c>
      <c r="G30" s="31" t="s">
        <v>32</v>
      </c>
    </row>
    <row r="31" spans="1:7" s="28" customFormat="1" ht="30">
      <c r="A31" s="31" t="s">
        <v>88</v>
      </c>
      <c r="B31" s="31" t="s">
        <v>89</v>
      </c>
      <c r="C31" s="31" t="s">
        <v>90</v>
      </c>
      <c r="D31" s="31" t="s">
        <v>32</v>
      </c>
      <c r="E31" s="31" t="s">
        <v>33</v>
      </c>
      <c r="F31" s="31" t="s">
        <v>91</v>
      </c>
      <c r="G31" s="31" t="s">
        <v>32</v>
      </c>
    </row>
    <row r="32" spans="1:7" s="28" customFormat="1" ht="30">
      <c r="A32" s="31" t="s">
        <v>455</v>
      </c>
      <c r="B32" s="31" t="s">
        <v>456</v>
      </c>
      <c r="C32" s="31" t="s">
        <v>454</v>
      </c>
      <c r="D32" s="31" t="s">
        <v>32</v>
      </c>
      <c r="E32" s="31" t="s">
        <v>33</v>
      </c>
      <c r="F32" s="31" t="s">
        <v>75</v>
      </c>
      <c r="G32" s="31" t="s">
        <v>32</v>
      </c>
    </row>
    <row r="33" spans="1:7" s="28" customFormat="1" ht="75">
      <c r="A33" s="31" t="s">
        <v>40</v>
      </c>
      <c r="B33" s="31" t="s">
        <v>41</v>
      </c>
      <c r="C33" s="31" t="s">
        <v>42</v>
      </c>
      <c r="D33" s="31" t="s">
        <v>43</v>
      </c>
      <c r="E33" s="31" t="s">
        <v>44</v>
      </c>
      <c r="F33" s="31" t="s">
        <v>45</v>
      </c>
      <c r="G33" s="31" t="s">
        <v>46</v>
      </c>
    </row>
    <row r="34" spans="1:7" s="28" customFormat="1" ht="60">
      <c r="A34" s="31" t="s">
        <v>47</v>
      </c>
      <c r="B34" s="31" t="s">
        <v>48</v>
      </c>
      <c r="C34" s="31" t="s">
        <v>49</v>
      </c>
      <c r="D34" s="31" t="s">
        <v>32</v>
      </c>
      <c r="E34" s="31" t="s">
        <v>50</v>
      </c>
      <c r="F34" s="31" t="s">
        <v>51</v>
      </c>
      <c r="G34" s="31" t="s">
        <v>46</v>
      </c>
    </row>
    <row r="35" spans="1:7" s="28" customFormat="1" ht="30">
      <c r="A35" s="31" t="s">
        <v>483</v>
      </c>
      <c r="B35" s="31" t="s">
        <v>484</v>
      </c>
      <c r="C35" s="31" t="s">
        <v>49</v>
      </c>
      <c r="D35" s="31" t="s">
        <v>32</v>
      </c>
      <c r="E35" s="31" t="s">
        <v>32</v>
      </c>
      <c r="F35" s="31" t="s">
        <v>485</v>
      </c>
      <c r="G35" s="31" t="s">
        <v>46</v>
      </c>
    </row>
    <row r="36" spans="1:7" s="28" customFormat="1" ht="75">
      <c r="A36" s="31" t="s">
        <v>486</v>
      </c>
      <c r="B36" s="31" t="s">
        <v>487</v>
      </c>
      <c r="C36" s="31" t="s">
        <v>488</v>
      </c>
      <c r="D36" s="31" t="s">
        <v>43</v>
      </c>
      <c r="E36" s="31" t="s">
        <v>44</v>
      </c>
      <c r="F36" s="31" t="s">
        <v>489</v>
      </c>
      <c r="G36" s="31" t="s">
        <v>490</v>
      </c>
    </row>
    <row r="37" spans="1:7" s="28" customFormat="1" ht="75">
      <c r="A37" s="31" t="s">
        <v>1187</v>
      </c>
      <c r="B37" s="31" t="s">
        <v>52</v>
      </c>
      <c r="C37" s="31" t="s">
        <v>53</v>
      </c>
      <c r="D37" s="31" t="s">
        <v>43</v>
      </c>
      <c r="E37" s="31" t="s">
        <v>54</v>
      </c>
      <c r="F37" s="31" t="s">
        <v>55</v>
      </c>
      <c r="G37" s="31" t="s">
        <v>56</v>
      </c>
    </row>
    <row r="38" spans="1:7" s="28" customFormat="1" ht="75">
      <c r="A38" s="31" t="s">
        <v>566</v>
      </c>
      <c r="B38" s="31" t="s">
        <v>567</v>
      </c>
      <c r="C38" s="31" t="s">
        <v>568</v>
      </c>
      <c r="D38" s="31" t="s">
        <v>43</v>
      </c>
      <c r="E38" s="31" t="s">
        <v>569</v>
      </c>
      <c r="F38" s="31" t="s">
        <v>55</v>
      </c>
      <c r="G38" s="31" t="s">
        <v>570</v>
      </c>
    </row>
    <row r="39" spans="1:7" s="28" customFormat="1" ht="75">
      <c r="A39" s="31" t="s">
        <v>571</v>
      </c>
      <c r="B39" s="31" t="s">
        <v>572</v>
      </c>
      <c r="C39" s="31" t="s">
        <v>573</v>
      </c>
      <c r="D39" s="31" t="s">
        <v>43</v>
      </c>
      <c r="E39" s="31" t="s">
        <v>574</v>
      </c>
      <c r="F39" s="31" t="s">
        <v>55</v>
      </c>
      <c r="G39" s="31" t="s">
        <v>575</v>
      </c>
    </row>
    <row r="40" spans="1:7" s="28" customFormat="1" ht="75">
      <c r="A40" s="31" t="s">
        <v>576</v>
      </c>
      <c r="B40" s="31" t="s">
        <v>577</v>
      </c>
      <c r="C40" s="31" t="s">
        <v>578</v>
      </c>
      <c r="D40" s="31" t="s">
        <v>43</v>
      </c>
      <c r="E40" s="31" t="s">
        <v>579</v>
      </c>
      <c r="F40" s="31" t="s">
        <v>55</v>
      </c>
      <c r="G40" s="31" t="s">
        <v>580</v>
      </c>
    </row>
    <row r="41" spans="1:7" s="28" customFormat="1" ht="75">
      <c r="A41" s="31" t="s">
        <v>581</v>
      </c>
      <c r="B41" s="31" t="s">
        <v>567</v>
      </c>
      <c r="C41" s="31" t="s">
        <v>582</v>
      </c>
      <c r="D41" s="31" t="s">
        <v>43</v>
      </c>
      <c r="E41" s="31" t="s">
        <v>583</v>
      </c>
      <c r="F41" s="31" t="s">
        <v>55</v>
      </c>
      <c r="G41" s="31" t="s">
        <v>32</v>
      </c>
    </row>
    <row r="42" spans="1:7" s="28" customFormat="1" ht="75">
      <c r="A42" s="31" t="s">
        <v>584</v>
      </c>
      <c r="B42" s="31" t="s">
        <v>585</v>
      </c>
      <c r="C42" s="31" t="s">
        <v>586</v>
      </c>
      <c r="D42" s="31" t="s">
        <v>43</v>
      </c>
      <c r="E42" s="31" t="s">
        <v>32</v>
      </c>
      <c r="F42" s="31" t="s">
        <v>55</v>
      </c>
      <c r="G42" s="31" t="s">
        <v>587</v>
      </c>
    </row>
    <row r="43" spans="1:7" s="28" customFormat="1" ht="75">
      <c r="A43" s="31" t="s">
        <v>588</v>
      </c>
      <c r="B43" s="31" t="s">
        <v>589</v>
      </c>
      <c r="C43" s="31" t="s">
        <v>590</v>
      </c>
      <c r="D43" s="31" t="s">
        <v>43</v>
      </c>
      <c r="E43" s="31" t="s">
        <v>32</v>
      </c>
      <c r="F43" s="31" t="s">
        <v>55</v>
      </c>
      <c r="G43" s="31" t="s">
        <v>591</v>
      </c>
    </row>
    <row r="44" spans="1:7" s="28" customFormat="1" ht="75">
      <c r="A44" s="31" t="s">
        <v>592</v>
      </c>
      <c r="B44" s="31" t="s">
        <v>593</v>
      </c>
      <c r="C44" s="31" t="s">
        <v>594</v>
      </c>
      <c r="D44" s="31" t="s">
        <v>43</v>
      </c>
      <c r="E44" s="31" t="s">
        <v>32</v>
      </c>
      <c r="F44" s="31" t="s">
        <v>32</v>
      </c>
      <c r="G44" s="31" t="s">
        <v>32</v>
      </c>
    </row>
    <row r="45" spans="1:7" s="28" customFormat="1" ht="75">
      <c r="A45" s="31" t="s">
        <v>595</v>
      </c>
      <c r="B45" s="31" t="s">
        <v>596</v>
      </c>
      <c r="C45" s="31" t="s">
        <v>594</v>
      </c>
      <c r="D45" s="31" t="s">
        <v>43</v>
      </c>
      <c r="E45" s="31" t="s">
        <v>32</v>
      </c>
      <c r="F45" s="31" t="s">
        <v>55</v>
      </c>
      <c r="G45" s="31" t="s">
        <v>591</v>
      </c>
    </row>
    <row r="46" spans="1:7" s="28" customFormat="1" ht="45">
      <c r="A46" s="31" t="s">
        <v>597</v>
      </c>
      <c r="B46" s="31" t="s">
        <v>598</v>
      </c>
      <c r="C46" s="31" t="s">
        <v>599</v>
      </c>
      <c r="D46" s="31" t="s">
        <v>32</v>
      </c>
      <c r="E46" s="31" t="s">
        <v>32</v>
      </c>
      <c r="F46" s="31" t="s">
        <v>600</v>
      </c>
      <c r="G46" s="31" t="s">
        <v>601</v>
      </c>
    </row>
    <row r="47" spans="1:7" s="28" customFormat="1" ht="45">
      <c r="A47" s="31" t="s">
        <v>602</v>
      </c>
      <c r="B47" s="31" t="s">
        <v>603</v>
      </c>
      <c r="C47" s="31" t="s">
        <v>604</v>
      </c>
      <c r="D47" s="31" t="s">
        <v>32</v>
      </c>
      <c r="E47" s="31" t="s">
        <v>32</v>
      </c>
      <c r="F47" s="31" t="s">
        <v>605</v>
      </c>
      <c r="G47" s="31" t="s">
        <v>601</v>
      </c>
    </row>
    <row r="48" spans="1:7" s="28" customFormat="1" ht="75">
      <c r="A48" s="45" t="s">
        <v>1188</v>
      </c>
      <c r="B48" s="45" t="s">
        <v>1189</v>
      </c>
      <c r="C48" s="45" t="s">
        <v>1190</v>
      </c>
      <c r="D48" s="45" t="s">
        <v>43</v>
      </c>
      <c r="E48" s="45" t="s">
        <v>609</v>
      </c>
      <c r="F48" s="45" t="s">
        <v>1191</v>
      </c>
      <c r="G48" s="45" t="s">
        <v>1192</v>
      </c>
    </row>
    <row r="49" spans="1:7" s="28" customFormat="1" ht="75">
      <c r="A49" s="31" t="s">
        <v>606</v>
      </c>
      <c r="B49" s="31" t="s">
        <v>607</v>
      </c>
      <c r="C49" s="31" t="s">
        <v>608</v>
      </c>
      <c r="D49" s="31" t="s">
        <v>43</v>
      </c>
      <c r="E49" s="31" t="s">
        <v>609</v>
      </c>
      <c r="F49" s="31" t="s">
        <v>610</v>
      </c>
      <c r="G49" s="31" t="s">
        <v>611</v>
      </c>
    </row>
    <row r="50" spans="1:7" s="28" customFormat="1" ht="75">
      <c r="A50" s="31" t="s">
        <v>612</v>
      </c>
      <c r="B50" s="31" t="s">
        <v>613</v>
      </c>
      <c r="C50" s="31" t="s">
        <v>614</v>
      </c>
      <c r="D50" s="31" t="s">
        <v>43</v>
      </c>
      <c r="E50" s="31" t="s">
        <v>609</v>
      </c>
      <c r="F50" s="31" t="s">
        <v>615</v>
      </c>
      <c r="G50" s="31" t="s">
        <v>616</v>
      </c>
    </row>
    <row r="51" spans="1:7" s="28" customFormat="1" ht="75">
      <c r="A51" s="31" t="s">
        <v>57</v>
      </c>
      <c r="B51" s="31" t="s">
        <v>58</v>
      </c>
      <c r="C51" s="31" t="s">
        <v>59</v>
      </c>
      <c r="D51" s="31" t="s">
        <v>43</v>
      </c>
      <c r="E51" s="31" t="s">
        <v>60</v>
      </c>
      <c r="F51" s="31" t="s">
        <v>61</v>
      </c>
      <c r="G51" s="31" t="s">
        <v>32</v>
      </c>
    </row>
    <row r="52" spans="1:7" s="28" customFormat="1" ht="75">
      <c r="A52" s="31" t="s">
        <v>320</v>
      </c>
      <c r="B52" s="31" t="s">
        <v>617</v>
      </c>
      <c r="C52" s="31" t="s">
        <v>618</v>
      </c>
      <c r="D52" s="31" t="s">
        <v>43</v>
      </c>
      <c r="E52" s="31" t="s">
        <v>619</v>
      </c>
      <c r="F52" s="31" t="s">
        <v>55</v>
      </c>
      <c r="G52" s="31" t="s">
        <v>620</v>
      </c>
    </row>
    <row r="53" spans="1:7" s="28" customFormat="1" ht="45">
      <c r="A53" s="31" t="s">
        <v>621</v>
      </c>
      <c r="B53" s="31" t="s">
        <v>622</v>
      </c>
      <c r="C53" s="31" t="s">
        <v>623</v>
      </c>
      <c r="D53" s="31" t="s">
        <v>32</v>
      </c>
      <c r="E53" s="31" t="s">
        <v>32</v>
      </c>
      <c r="F53" s="31" t="s">
        <v>55</v>
      </c>
      <c r="G53" s="31" t="s">
        <v>32</v>
      </c>
    </row>
    <row r="54" spans="1:7" s="28" customFormat="1" ht="75">
      <c r="A54" s="31" t="s">
        <v>624</v>
      </c>
      <c r="B54" s="31" t="s">
        <v>625</v>
      </c>
      <c r="C54" s="31" t="s">
        <v>626</v>
      </c>
      <c r="D54" s="31" t="s">
        <v>43</v>
      </c>
      <c r="E54" s="31" t="s">
        <v>627</v>
      </c>
      <c r="F54" s="31" t="s">
        <v>65</v>
      </c>
      <c r="G54" s="31" t="s">
        <v>628</v>
      </c>
    </row>
    <row r="55" spans="1:7" s="28" customFormat="1" ht="75">
      <c r="A55" s="31" t="s">
        <v>86</v>
      </c>
      <c r="B55" s="31" t="s">
        <v>35</v>
      </c>
      <c r="C55" s="31" t="s">
        <v>87</v>
      </c>
      <c r="D55" s="31" t="s">
        <v>43</v>
      </c>
      <c r="E55" s="31" t="s">
        <v>64</v>
      </c>
      <c r="F55" s="31" t="s">
        <v>65</v>
      </c>
      <c r="G55" s="31" t="s">
        <v>66</v>
      </c>
    </row>
    <row r="56" spans="1:7" s="28" customFormat="1" ht="75">
      <c r="A56" s="31" t="s">
        <v>629</v>
      </c>
      <c r="B56" s="31" t="s">
        <v>35</v>
      </c>
      <c r="C56" s="31" t="s">
        <v>87</v>
      </c>
      <c r="D56" s="31" t="s">
        <v>43</v>
      </c>
      <c r="E56" s="31" t="s">
        <v>64</v>
      </c>
      <c r="F56" s="31" t="s">
        <v>65</v>
      </c>
      <c r="G56" s="31" t="s">
        <v>66</v>
      </c>
    </row>
    <row r="57" spans="1:7" s="28" customFormat="1" ht="75">
      <c r="A57" s="31" t="s">
        <v>630</v>
      </c>
      <c r="B57" s="31" t="s">
        <v>35</v>
      </c>
      <c r="C57" s="31" t="s">
        <v>87</v>
      </c>
      <c r="D57" s="31" t="s">
        <v>43</v>
      </c>
      <c r="E57" s="31" t="s">
        <v>64</v>
      </c>
      <c r="F57" s="31" t="s">
        <v>65</v>
      </c>
      <c r="G57" s="31" t="s">
        <v>66</v>
      </c>
    </row>
    <row r="58" spans="1:7" s="28" customFormat="1" ht="75">
      <c r="A58" s="31" t="s">
        <v>631</v>
      </c>
      <c r="B58" s="31" t="s">
        <v>63</v>
      </c>
      <c r="C58" s="31" t="s">
        <v>34</v>
      </c>
      <c r="D58" s="31" t="s">
        <v>43</v>
      </c>
      <c r="E58" s="31" t="s">
        <v>64</v>
      </c>
      <c r="F58" s="31" t="s">
        <v>65</v>
      </c>
      <c r="G58" s="31" t="s">
        <v>66</v>
      </c>
    </row>
    <row r="59" spans="1:7" s="28" customFormat="1" ht="75">
      <c r="A59" s="31" t="s">
        <v>632</v>
      </c>
      <c r="B59" s="31" t="s">
        <v>63</v>
      </c>
      <c r="C59" s="31" t="s">
        <v>34</v>
      </c>
      <c r="D59" s="31" t="s">
        <v>43</v>
      </c>
      <c r="E59" s="31" t="s">
        <v>64</v>
      </c>
      <c r="F59" s="31" t="s">
        <v>65</v>
      </c>
      <c r="G59" s="31" t="s">
        <v>66</v>
      </c>
    </row>
    <row r="60" spans="1:7" s="28" customFormat="1" ht="75">
      <c r="A60" s="31" t="s">
        <v>633</v>
      </c>
      <c r="B60" s="31" t="s">
        <v>35</v>
      </c>
      <c r="C60" s="31" t="s">
        <v>87</v>
      </c>
      <c r="D60" s="31" t="s">
        <v>43</v>
      </c>
      <c r="E60" s="31" t="s">
        <v>64</v>
      </c>
      <c r="F60" s="31" t="s">
        <v>65</v>
      </c>
      <c r="G60" s="31" t="s">
        <v>66</v>
      </c>
    </row>
    <row r="61" spans="1:7" s="28" customFormat="1" ht="75">
      <c r="A61" s="31" t="s">
        <v>62</v>
      </c>
      <c r="B61" s="31" t="s">
        <v>63</v>
      </c>
      <c r="C61" s="31" t="s">
        <v>34</v>
      </c>
      <c r="D61" s="31" t="s">
        <v>43</v>
      </c>
      <c r="E61" s="31" t="s">
        <v>64</v>
      </c>
      <c r="F61" s="31" t="s">
        <v>65</v>
      </c>
      <c r="G61" s="31" t="s">
        <v>66</v>
      </c>
    </row>
    <row r="62" spans="1:7" s="28" customFormat="1" ht="75">
      <c r="A62" s="31" t="s">
        <v>634</v>
      </c>
      <c r="B62" s="31" t="s">
        <v>63</v>
      </c>
      <c r="C62" s="31" t="s">
        <v>34</v>
      </c>
      <c r="D62" s="31" t="s">
        <v>43</v>
      </c>
      <c r="E62" s="31" t="s">
        <v>64</v>
      </c>
      <c r="F62" s="31" t="s">
        <v>65</v>
      </c>
      <c r="G62" s="31" t="s">
        <v>66</v>
      </c>
    </row>
    <row r="63" spans="1:7" s="28" customFormat="1" ht="75">
      <c r="A63" s="31" t="s">
        <v>635</v>
      </c>
      <c r="B63" s="31" t="s">
        <v>63</v>
      </c>
      <c r="C63" s="31" t="s">
        <v>34</v>
      </c>
      <c r="D63" s="31" t="s">
        <v>43</v>
      </c>
      <c r="E63" s="31" t="s">
        <v>64</v>
      </c>
      <c r="F63" s="31" t="s">
        <v>65</v>
      </c>
      <c r="G63" s="31" t="s">
        <v>66</v>
      </c>
    </row>
    <row r="64" spans="1:9" ht="15">
      <c r="A64" s="30" t="s">
        <v>123</v>
      </c>
      <c r="B64" s="30" t="s">
        <v>124</v>
      </c>
      <c r="C64" s="30" t="s">
        <v>125</v>
      </c>
      <c r="D64" s="30" t="s">
        <v>32</v>
      </c>
      <c r="E64" s="30" t="s">
        <v>32</v>
      </c>
      <c r="F64" s="30" t="s">
        <v>32</v>
      </c>
      <c r="G64" s="30" t="s">
        <v>32</v>
      </c>
      <c r="I64" s="28"/>
    </row>
    <row r="65" spans="1:7" ht="15">
      <c r="A65" s="30" t="s">
        <v>79</v>
      </c>
      <c r="B65" s="30" t="s">
        <v>80</v>
      </c>
      <c r="C65" s="30" t="s">
        <v>81</v>
      </c>
      <c r="D65" s="30" t="s">
        <v>82</v>
      </c>
      <c r="E65" s="30" t="s">
        <v>83</v>
      </c>
      <c r="F65" s="30" t="s">
        <v>84</v>
      </c>
      <c r="G65" s="30" t="s">
        <v>85</v>
      </c>
    </row>
    <row r="66" spans="1:7" ht="15">
      <c r="A66" s="30" t="s">
        <v>636</v>
      </c>
      <c r="B66" s="30" t="s">
        <v>129</v>
      </c>
      <c r="C66" s="30" t="s">
        <v>130</v>
      </c>
      <c r="D66" s="30" t="s">
        <v>131</v>
      </c>
      <c r="E66" s="30" t="s">
        <v>131</v>
      </c>
      <c r="F66" s="30" t="s">
        <v>130</v>
      </c>
      <c r="G66" s="30" t="s">
        <v>131</v>
      </c>
    </row>
    <row r="67" spans="1:7" ht="15">
      <c r="A67" s="30" t="s">
        <v>637</v>
      </c>
      <c r="B67" s="30" t="s">
        <v>129</v>
      </c>
      <c r="C67" s="30" t="s">
        <v>132</v>
      </c>
      <c r="D67" s="30" t="s">
        <v>131</v>
      </c>
      <c r="E67" s="30" t="s">
        <v>131</v>
      </c>
      <c r="F67" s="30" t="s">
        <v>132</v>
      </c>
      <c r="G67" s="30" t="s">
        <v>131</v>
      </c>
    </row>
    <row r="68" spans="1:7" ht="15">
      <c r="A68" s="30" t="s">
        <v>638</v>
      </c>
      <c r="B68" s="30" t="s">
        <v>129</v>
      </c>
      <c r="C68" s="30" t="s">
        <v>133</v>
      </c>
      <c r="D68" s="30" t="s">
        <v>131</v>
      </c>
      <c r="E68" s="30" t="s">
        <v>131</v>
      </c>
      <c r="F68" s="30" t="s">
        <v>133</v>
      </c>
      <c r="G68" s="30" t="s">
        <v>131</v>
      </c>
    </row>
    <row r="69" spans="1:7" ht="15">
      <c r="A69" s="30" t="s">
        <v>639</v>
      </c>
      <c r="B69" s="30" t="s">
        <v>129</v>
      </c>
      <c r="C69" s="30" t="s">
        <v>134</v>
      </c>
      <c r="D69" s="30" t="s">
        <v>131</v>
      </c>
      <c r="E69" s="30" t="s">
        <v>131</v>
      </c>
      <c r="F69" s="30" t="s">
        <v>134</v>
      </c>
      <c r="G69" s="30" t="s">
        <v>131</v>
      </c>
    </row>
    <row r="70" spans="1:7" ht="45">
      <c r="A70" s="30" t="s">
        <v>640</v>
      </c>
      <c r="B70" s="30" t="s">
        <v>129</v>
      </c>
      <c r="C70" s="30" t="s">
        <v>135</v>
      </c>
      <c r="D70" s="30" t="s">
        <v>131</v>
      </c>
      <c r="E70" s="30" t="s">
        <v>131</v>
      </c>
      <c r="F70" s="30" t="s">
        <v>135</v>
      </c>
      <c r="G70" s="30" t="s">
        <v>131</v>
      </c>
    </row>
    <row r="71" spans="1:7" ht="15">
      <c r="A71" s="30" t="s">
        <v>641</v>
      </c>
      <c r="B71" s="30" t="s">
        <v>129</v>
      </c>
      <c r="C71" s="30" t="s">
        <v>136</v>
      </c>
      <c r="D71" s="30" t="s">
        <v>131</v>
      </c>
      <c r="E71" s="30" t="s">
        <v>131</v>
      </c>
      <c r="F71" s="30" t="s">
        <v>136</v>
      </c>
      <c r="G71" s="30" t="s">
        <v>131</v>
      </c>
    </row>
    <row r="72" spans="1:7" ht="15">
      <c r="A72" s="30" t="s">
        <v>642</v>
      </c>
      <c r="B72" s="30" t="s">
        <v>129</v>
      </c>
      <c r="C72" s="30" t="s">
        <v>137</v>
      </c>
      <c r="D72" s="30" t="s">
        <v>131</v>
      </c>
      <c r="E72" s="30" t="s">
        <v>131</v>
      </c>
      <c r="F72" s="30" t="s">
        <v>137</v>
      </c>
      <c r="G72" s="30" t="s">
        <v>131</v>
      </c>
    </row>
    <row r="73" spans="1:7" ht="15">
      <c r="A73" s="30" t="s">
        <v>643</v>
      </c>
      <c r="B73" s="30" t="s">
        <v>129</v>
      </c>
      <c r="C73" s="30" t="s">
        <v>138</v>
      </c>
      <c r="D73" s="30" t="s">
        <v>131</v>
      </c>
      <c r="E73" s="30" t="s">
        <v>131</v>
      </c>
      <c r="F73" s="30" t="s">
        <v>138</v>
      </c>
      <c r="G73" s="30" t="s">
        <v>131</v>
      </c>
    </row>
    <row r="74" spans="1:7" ht="30">
      <c r="A74" s="30" t="s">
        <v>644</v>
      </c>
      <c r="B74" s="30" t="s">
        <v>129</v>
      </c>
      <c r="C74" s="30" t="s">
        <v>139</v>
      </c>
      <c r="D74" s="30" t="s">
        <v>131</v>
      </c>
      <c r="E74" s="30" t="s">
        <v>131</v>
      </c>
      <c r="F74" s="30" t="s">
        <v>139</v>
      </c>
      <c r="G74" s="30" t="s">
        <v>131</v>
      </c>
    </row>
    <row r="75" spans="1:7" ht="30">
      <c r="A75" s="30" t="s">
        <v>645</v>
      </c>
      <c r="B75" s="30" t="s">
        <v>129</v>
      </c>
      <c r="C75" s="30" t="s">
        <v>140</v>
      </c>
      <c r="D75" s="30" t="s">
        <v>131</v>
      </c>
      <c r="E75" s="30" t="s">
        <v>131</v>
      </c>
      <c r="F75" s="30" t="s">
        <v>140</v>
      </c>
      <c r="G75" s="30" t="s">
        <v>131</v>
      </c>
    </row>
    <row r="76" spans="1:7" ht="15">
      <c r="A76" s="30" t="s">
        <v>646</v>
      </c>
      <c r="B76" s="30" t="s">
        <v>129</v>
      </c>
      <c r="C76" s="30" t="s">
        <v>141</v>
      </c>
      <c r="D76" s="30" t="s">
        <v>131</v>
      </c>
      <c r="E76" s="30" t="s">
        <v>131</v>
      </c>
      <c r="F76" s="30" t="s">
        <v>141</v>
      </c>
      <c r="G76" s="30" t="s">
        <v>131</v>
      </c>
    </row>
    <row r="77" spans="1:7" ht="15">
      <c r="A77" s="30" t="s">
        <v>647</v>
      </c>
      <c r="B77" s="30" t="s">
        <v>129</v>
      </c>
      <c r="C77" s="30" t="s">
        <v>142</v>
      </c>
      <c r="D77" s="30" t="s">
        <v>131</v>
      </c>
      <c r="E77" s="30" t="s">
        <v>131</v>
      </c>
      <c r="F77" s="30" t="s">
        <v>142</v>
      </c>
      <c r="G77" s="30" t="s">
        <v>131</v>
      </c>
    </row>
    <row r="78" spans="1:7" ht="30">
      <c r="A78" s="30" t="s">
        <v>648</v>
      </c>
      <c r="B78" s="30" t="s">
        <v>129</v>
      </c>
      <c r="C78" s="30" t="s">
        <v>143</v>
      </c>
      <c r="D78" s="30" t="s">
        <v>131</v>
      </c>
      <c r="E78" s="30" t="s">
        <v>131</v>
      </c>
      <c r="F78" s="30" t="s">
        <v>143</v>
      </c>
      <c r="G78" s="30" t="s">
        <v>131</v>
      </c>
    </row>
    <row r="79" spans="1:7" ht="120">
      <c r="A79" s="30" t="s">
        <v>649</v>
      </c>
      <c r="B79" s="30" t="s">
        <v>129</v>
      </c>
      <c r="C79" s="30" t="s">
        <v>144</v>
      </c>
      <c r="D79" s="30" t="s">
        <v>131</v>
      </c>
      <c r="E79" s="30" t="s">
        <v>131</v>
      </c>
      <c r="F79" s="30" t="s">
        <v>144</v>
      </c>
      <c r="G79" s="30" t="s">
        <v>131</v>
      </c>
    </row>
    <row r="80" spans="1:7" ht="45">
      <c r="A80" s="30" t="s">
        <v>650</v>
      </c>
      <c r="B80" s="30" t="s">
        <v>129</v>
      </c>
      <c r="C80" s="30" t="s">
        <v>145</v>
      </c>
      <c r="D80" s="30" t="s">
        <v>131</v>
      </c>
      <c r="E80" s="30" t="s">
        <v>131</v>
      </c>
      <c r="F80" s="30" t="s">
        <v>145</v>
      </c>
      <c r="G80" s="30" t="s">
        <v>131</v>
      </c>
    </row>
    <row r="81" spans="1:7" ht="15">
      <c r="A81" s="30" t="s">
        <v>651</v>
      </c>
      <c r="B81" s="30" t="s">
        <v>146</v>
      </c>
      <c r="C81" s="30" t="s">
        <v>147</v>
      </c>
      <c r="D81" s="30" t="s">
        <v>131</v>
      </c>
      <c r="E81" s="30" t="s">
        <v>131</v>
      </c>
      <c r="F81" s="30" t="s">
        <v>147</v>
      </c>
      <c r="G81" s="30" t="s">
        <v>131</v>
      </c>
    </row>
    <row r="82" spans="1:7" ht="60">
      <c r="A82" s="30" t="s">
        <v>652</v>
      </c>
      <c r="B82" s="30" t="s">
        <v>146</v>
      </c>
      <c r="C82" s="30" t="s">
        <v>148</v>
      </c>
      <c r="D82" s="30" t="s">
        <v>131</v>
      </c>
      <c r="E82" s="30" t="s">
        <v>131</v>
      </c>
      <c r="F82" s="30" t="s">
        <v>148</v>
      </c>
      <c r="G82" s="30" t="s">
        <v>131</v>
      </c>
    </row>
    <row r="83" spans="1:7" ht="15">
      <c r="A83" s="30" t="s">
        <v>653</v>
      </c>
      <c r="B83" s="30" t="s">
        <v>146</v>
      </c>
      <c r="C83" s="30" t="s">
        <v>149</v>
      </c>
      <c r="D83" s="30" t="s">
        <v>131</v>
      </c>
      <c r="E83" s="30" t="s">
        <v>131</v>
      </c>
      <c r="F83" s="30" t="s">
        <v>149</v>
      </c>
      <c r="G83" s="30" t="s">
        <v>131</v>
      </c>
    </row>
    <row r="84" spans="1:7" ht="15">
      <c r="A84" s="30" t="s">
        <v>654</v>
      </c>
      <c r="B84" s="30" t="s">
        <v>146</v>
      </c>
      <c r="C84" s="30" t="s">
        <v>150</v>
      </c>
      <c r="D84" s="30" t="s">
        <v>131</v>
      </c>
      <c r="E84" s="30" t="s">
        <v>131</v>
      </c>
      <c r="F84" s="30" t="s">
        <v>150</v>
      </c>
      <c r="G84" s="30" t="s">
        <v>131</v>
      </c>
    </row>
    <row r="85" spans="1:7" ht="30">
      <c r="A85" s="30" t="s">
        <v>655</v>
      </c>
      <c r="B85" s="30" t="s">
        <v>164</v>
      </c>
      <c r="C85" s="30" t="s">
        <v>180</v>
      </c>
      <c r="D85" s="30" t="s">
        <v>131</v>
      </c>
      <c r="E85" s="30" t="s">
        <v>131</v>
      </c>
      <c r="F85" s="30" t="s">
        <v>180</v>
      </c>
      <c r="G85" s="30" t="s">
        <v>131</v>
      </c>
    </row>
    <row r="86" spans="1:7" ht="75">
      <c r="A86" s="30" t="s">
        <v>656</v>
      </c>
      <c r="B86" s="30" t="s">
        <v>164</v>
      </c>
      <c r="C86" s="30" t="s">
        <v>181</v>
      </c>
      <c r="D86" s="30" t="s">
        <v>131</v>
      </c>
      <c r="E86" s="30" t="s">
        <v>131</v>
      </c>
      <c r="F86" s="30" t="s">
        <v>181</v>
      </c>
      <c r="G86" s="30" t="s">
        <v>131</v>
      </c>
    </row>
    <row r="87" spans="1:7" ht="30">
      <c r="A87" s="30" t="s">
        <v>657</v>
      </c>
      <c r="B87" s="30" t="s">
        <v>164</v>
      </c>
      <c r="C87" s="30" t="s">
        <v>182</v>
      </c>
      <c r="D87" s="30" t="s">
        <v>131</v>
      </c>
      <c r="E87" s="30" t="s">
        <v>131</v>
      </c>
      <c r="F87" s="30" t="s">
        <v>182</v>
      </c>
      <c r="G87" s="30" t="s">
        <v>131</v>
      </c>
    </row>
    <row r="88" spans="1:7" ht="15">
      <c r="A88" s="30" t="s">
        <v>658</v>
      </c>
      <c r="B88" s="30" t="s">
        <v>177</v>
      </c>
      <c r="C88" s="30" t="s">
        <v>183</v>
      </c>
      <c r="D88" s="30" t="s">
        <v>131</v>
      </c>
      <c r="E88" s="30" t="s">
        <v>183</v>
      </c>
      <c r="F88" s="30" t="s">
        <v>183</v>
      </c>
      <c r="G88" s="30" t="s">
        <v>131</v>
      </c>
    </row>
    <row r="89" spans="1:7" ht="15">
      <c r="A89" s="30" t="s">
        <v>659</v>
      </c>
      <c r="B89" s="30" t="s">
        <v>177</v>
      </c>
      <c r="C89" s="30" t="s">
        <v>184</v>
      </c>
      <c r="D89" s="30" t="s">
        <v>131</v>
      </c>
      <c r="E89" s="30" t="s">
        <v>184</v>
      </c>
      <c r="F89" s="30" t="s">
        <v>184</v>
      </c>
      <c r="G89" s="30" t="s">
        <v>131</v>
      </c>
    </row>
    <row r="90" spans="1:7" ht="45">
      <c r="A90" s="30" t="s">
        <v>660</v>
      </c>
      <c r="B90" s="30" t="s">
        <v>177</v>
      </c>
      <c r="C90" s="30" t="s">
        <v>185</v>
      </c>
      <c r="D90" s="30" t="s">
        <v>131</v>
      </c>
      <c r="E90" s="30" t="s">
        <v>185</v>
      </c>
      <c r="F90" s="30" t="s">
        <v>185</v>
      </c>
      <c r="G90" s="30" t="s">
        <v>131</v>
      </c>
    </row>
    <row r="91" spans="1:7" ht="15">
      <c r="A91" s="30" t="s">
        <v>661</v>
      </c>
      <c r="B91" s="30" t="s">
        <v>177</v>
      </c>
      <c r="C91" s="30" t="s">
        <v>186</v>
      </c>
      <c r="D91" s="30" t="s">
        <v>131</v>
      </c>
      <c r="E91" s="30" t="s">
        <v>186</v>
      </c>
      <c r="F91" s="30" t="s">
        <v>186</v>
      </c>
      <c r="G91" s="30" t="s">
        <v>131</v>
      </c>
    </row>
    <row r="92" spans="1:7" ht="30">
      <c r="A92" s="30" t="s">
        <v>662</v>
      </c>
      <c r="B92" s="30" t="s">
        <v>177</v>
      </c>
      <c r="C92" s="30" t="s">
        <v>187</v>
      </c>
      <c r="D92" s="30" t="s">
        <v>131</v>
      </c>
      <c r="E92" s="30" t="s">
        <v>187</v>
      </c>
      <c r="F92" s="30" t="s">
        <v>187</v>
      </c>
      <c r="G92" s="30" t="s">
        <v>131</v>
      </c>
    </row>
    <row r="93" spans="1:7" ht="135">
      <c r="A93" s="30" t="s">
        <v>663</v>
      </c>
      <c r="B93" s="30" t="s">
        <v>177</v>
      </c>
      <c r="C93" s="30" t="s">
        <v>188</v>
      </c>
      <c r="D93" s="30" t="s">
        <v>131</v>
      </c>
      <c r="E93" s="30" t="s">
        <v>188</v>
      </c>
      <c r="F93" s="30" t="s">
        <v>188</v>
      </c>
      <c r="G93" s="30" t="s">
        <v>131</v>
      </c>
    </row>
    <row r="94" spans="1:7" ht="45">
      <c r="A94" s="30" t="s">
        <v>664</v>
      </c>
      <c r="B94" s="30" t="s">
        <v>177</v>
      </c>
      <c r="C94" s="30" t="s">
        <v>189</v>
      </c>
      <c r="D94" s="30" t="s">
        <v>131</v>
      </c>
      <c r="E94" s="30" t="s">
        <v>189</v>
      </c>
      <c r="F94" s="30" t="s">
        <v>189</v>
      </c>
      <c r="G94" s="30" t="s">
        <v>131</v>
      </c>
    </row>
    <row r="95" spans="1:7" ht="30">
      <c r="A95" s="30" t="s">
        <v>665</v>
      </c>
      <c r="B95" s="30" t="s">
        <v>177</v>
      </c>
      <c r="C95" s="30" t="s">
        <v>190</v>
      </c>
      <c r="D95" s="30" t="s">
        <v>131</v>
      </c>
      <c r="E95" s="30" t="s">
        <v>190</v>
      </c>
      <c r="F95" s="30" t="s">
        <v>190</v>
      </c>
      <c r="G95" s="30" t="s">
        <v>131</v>
      </c>
    </row>
    <row r="96" spans="1:7" ht="15">
      <c r="A96" s="30" t="s">
        <v>666</v>
      </c>
      <c r="B96" s="30" t="s">
        <v>177</v>
      </c>
      <c r="C96" s="30" t="s">
        <v>191</v>
      </c>
      <c r="D96" s="30" t="s">
        <v>131</v>
      </c>
      <c r="E96" s="30" t="s">
        <v>191</v>
      </c>
      <c r="F96" s="30" t="s">
        <v>191</v>
      </c>
      <c r="G96" s="30" t="s">
        <v>131</v>
      </c>
    </row>
    <row r="97" spans="1:7" ht="15">
      <c r="A97" s="30" t="s">
        <v>667</v>
      </c>
      <c r="B97" s="30" t="s">
        <v>177</v>
      </c>
      <c r="C97" s="30" t="s">
        <v>192</v>
      </c>
      <c r="D97" s="30" t="s">
        <v>131</v>
      </c>
      <c r="E97" s="30" t="s">
        <v>192</v>
      </c>
      <c r="F97" s="30" t="s">
        <v>192</v>
      </c>
      <c r="G97" s="30" t="s">
        <v>131</v>
      </c>
    </row>
    <row r="98" spans="1:7" ht="60">
      <c r="A98" s="30" t="s">
        <v>668</v>
      </c>
      <c r="B98" s="30" t="s">
        <v>177</v>
      </c>
      <c r="C98" s="30" t="s">
        <v>193</v>
      </c>
      <c r="D98" s="30" t="s">
        <v>131</v>
      </c>
      <c r="E98" s="30" t="s">
        <v>193</v>
      </c>
      <c r="F98" s="30" t="s">
        <v>193</v>
      </c>
      <c r="G98" s="30" t="s">
        <v>131</v>
      </c>
    </row>
    <row r="99" spans="1:7" ht="15">
      <c r="A99" s="30" t="s">
        <v>669</v>
      </c>
      <c r="B99" s="30" t="s">
        <v>194</v>
      </c>
      <c r="C99" s="30" t="s">
        <v>195</v>
      </c>
      <c r="D99" s="30" t="s">
        <v>131</v>
      </c>
      <c r="E99" s="30" t="s">
        <v>131</v>
      </c>
      <c r="F99" s="30" t="s">
        <v>195</v>
      </c>
      <c r="G99" s="30" t="s">
        <v>131</v>
      </c>
    </row>
    <row r="100" spans="1:7" ht="30">
      <c r="A100" s="30" t="s">
        <v>670</v>
      </c>
      <c r="B100" s="30" t="s">
        <v>194</v>
      </c>
      <c r="C100" s="30" t="s">
        <v>196</v>
      </c>
      <c r="D100" s="30" t="s">
        <v>131</v>
      </c>
      <c r="E100" s="30" t="s">
        <v>131</v>
      </c>
      <c r="F100" s="30" t="s">
        <v>196</v>
      </c>
      <c r="G100" s="30" t="s">
        <v>131</v>
      </c>
    </row>
    <row r="101" spans="1:7" ht="15">
      <c r="A101" s="30" t="s">
        <v>671</v>
      </c>
      <c r="B101" s="30" t="s">
        <v>194</v>
      </c>
      <c r="C101" s="30" t="s">
        <v>197</v>
      </c>
      <c r="D101" s="30" t="s">
        <v>131</v>
      </c>
      <c r="E101" s="30" t="s">
        <v>131</v>
      </c>
      <c r="F101" s="30" t="s">
        <v>197</v>
      </c>
      <c r="G101" s="30" t="s">
        <v>131</v>
      </c>
    </row>
    <row r="102" spans="1:7" ht="15">
      <c r="A102" s="30" t="s">
        <v>672</v>
      </c>
      <c r="B102" s="30" t="s">
        <v>194</v>
      </c>
      <c r="C102" s="30" t="s">
        <v>198</v>
      </c>
      <c r="D102" s="30" t="s">
        <v>131</v>
      </c>
      <c r="E102" s="30" t="s">
        <v>131</v>
      </c>
      <c r="F102" s="30" t="s">
        <v>198</v>
      </c>
      <c r="G102" s="30" t="s">
        <v>131</v>
      </c>
    </row>
    <row r="103" spans="1:7" ht="15">
      <c r="A103" s="30" t="s">
        <v>673</v>
      </c>
      <c r="B103" s="30" t="s">
        <v>194</v>
      </c>
      <c r="C103" s="30" t="s">
        <v>199</v>
      </c>
      <c r="D103" s="30" t="s">
        <v>131</v>
      </c>
      <c r="E103" s="30" t="s">
        <v>131</v>
      </c>
      <c r="F103" s="30" t="s">
        <v>199</v>
      </c>
      <c r="G103" s="30" t="s">
        <v>131</v>
      </c>
    </row>
    <row r="104" spans="1:7" ht="30">
      <c r="A104" s="30" t="s">
        <v>674</v>
      </c>
      <c r="B104" s="30" t="s">
        <v>194</v>
      </c>
      <c r="C104" s="30" t="s">
        <v>200</v>
      </c>
      <c r="D104" s="30" t="s">
        <v>131</v>
      </c>
      <c r="E104" s="30" t="s">
        <v>131</v>
      </c>
      <c r="F104" s="30" t="s">
        <v>200</v>
      </c>
      <c r="G104" s="30" t="s">
        <v>131</v>
      </c>
    </row>
    <row r="105" spans="1:7" ht="15">
      <c r="A105" s="30" t="s">
        <v>675</v>
      </c>
      <c r="B105" s="30" t="s">
        <v>194</v>
      </c>
      <c r="C105" s="30" t="s">
        <v>201</v>
      </c>
      <c r="D105" s="30" t="s">
        <v>131</v>
      </c>
      <c r="E105" s="30" t="s">
        <v>131</v>
      </c>
      <c r="F105" s="30" t="s">
        <v>201</v>
      </c>
      <c r="G105" s="30" t="s">
        <v>131</v>
      </c>
    </row>
    <row r="106" spans="1:7" ht="15">
      <c r="A106" s="30" t="s">
        <v>676</v>
      </c>
      <c r="B106" s="30" t="s">
        <v>194</v>
      </c>
      <c r="C106" s="30" t="s">
        <v>202</v>
      </c>
      <c r="D106" s="30" t="s">
        <v>131</v>
      </c>
      <c r="E106" s="30" t="s">
        <v>131</v>
      </c>
      <c r="F106" s="30" t="s">
        <v>202</v>
      </c>
      <c r="G106" s="30" t="s">
        <v>131</v>
      </c>
    </row>
    <row r="107" spans="1:7" ht="30">
      <c r="A107" s="30" t="s">
        <v>677</v>
      </c>
      <c r="B107" s="30" t="s">
        <v>194</v>
      </c>
      <c r="C107" s="30" t="s">
        <v>203</v>
      </c>
      <c r="D107" s="30" t="s">
        <v>131</v>
      </c>
      <c r="E107" s="30" t="s">
        <v>131</v>
      </c>
      <c r="F107" s="30" t="s">
        <v>203</v>
      </c>
      <c r="G107" s="30" t="s">
        <v>131</v>
      </c>
    </row>
    <row r="108" spans="1:7" ht="30">
      <c r="A108" s="30" t="s">
        <v>678</v>
      </c>
      <c r="B108" s="30" t="s">
        <v>194</v>
      </c>
      <c r="C108" s="30" t="s">
        <v>204</v>
      </c>
      <c r="D108" s="30" t="s">
        <v>131</v>
      </c>
      <c r="E108" s="30" t="s">
        <v>131</v>
      </c>
      <c r="F108" s="30" t="s">
        <v>204</v>
      </c>
      <c r="G108" s="30" t="s">
        <v>131</v>
      </c>
    </row>
    <row r="109" spans="1:7" ht="30">
      <c r="A109" s="30" t="s">
        <v>679</v>
      </c>
      <c r="B109" s="30" t="s">
        <v>205</v>
      </c>
      <c r="C109" s="30" t="s">
        <v>206</v>
      </c>
      <c r="D109" s="30" t="s">
        <v>131</v>
      </c>
      <c r="E109" s="30" t="s">
        <v>131</v>
      </c>
      <c r="F109" s="30" t="s">
        <v>206</v>
      </c>
      <c r="G109" s="30" t="s">
        <v>131</v>
      </c>
    </row>
    <row r="110" spans="1:7" ht="30">
      <c r="A110" s="30" t="s">
        <v>680</v>
      </c>
      <c r="B110" s="30" t="s">
        <v>205</v>
      </c>
      <c r="C110" s="30" t="s">
        <v>207</v>
      </c>
      <c r="D110" s="30" t="s">
        <v>131</v>
      </c>
      <c r="E110" s="30" t="s">
        <v>131</v>
      </c>
      <c r="F110" s="30" t="s">
        <v>207</v>
      </c>
      <c r="G110" s="30" t="s">
        <v>131</v>
      </c>
    </row>
    <row r="111" spans="1:7" ht="45">
      <c r="A111" s="30" t="s">
        <v>681</v>
      </c>
      <c r="B111" s="30" t="s">
        <v>205</v>
      </c>
      <c r="C111" s="30" t="s">
        <v>208</v>
      </c>
      <c r="D111" s="30" t="s">
        <v>131</v>
      </c>
      <c r="E111" s="30" t="s">
        <v>131</v>
      </c>
      <c r="F111" s="30" t="s">
        <v>208</v>
      </c>
      <c r="G111" s="30" t="s">
        <v>131</v>
      </c>
    </row>
    <row r="112" spans="1:7" ht="15">
      <c r="A112" s="30" t="s">
        <v>682</v>
      </c>
      <c r="B112" s="30" t="s">
        <v>205</v>
      </c>
      <c r="C112" s="30" t="s">
        <v>209</v>
      </c>
      <c r="D112" s="30" t="s">
        <v>131</v>
      </c>
      <c r="E112" s="30" t="s">
        <v>131</v>
      </c>
      <c r="F112" s="30" t="s">
        <v>209</v>
      </c>
      <c r="G112" s="30" t="s">
        <v>131</v>
      </c>
    </row>
    <row r="113" spans="1:7" ht="15">
      <c r="A113" s="30" t="s">
        <v>683</v>
      </c>
      <c r="B113" s="30" t="s">
        <v>205</v>
      </c>
      <c r="C113" s="30" t="s">
        <v>210</v>
      </c>
      <c r="D113" s="30" t="s">
        <v>131</v>
      </c>
      <c r="E113" s="30" t="s">
        <v>131</v>
      </c>
      <c r="F113" s="30" t="s">
        <v>210</v>
      </c>
      <c r="G113" s="30" t="s">
        <v>131</v>
      </c>
    </row>
    <row r="114" spans="1:7" ht="15">
      <c r="A114" s="30" t="s">
        <v>684</v>
      </c>
      <c r="B114" s="30" t="s">
        <v>205</v>
      </c>
      <c r="C114" s="30" t="s">
        <v>211</v>
      </c>
      <c r="D114" s="30" t="s">
        <v>131</v>
      </c>
      <c r="E114" s="30" t="s">
        <v>131</v>
      </c>
      <c r="F114" s="30" t="s">
        <v>211</v>
      </c>
      <c r="G114" s="30" t="s">
        <v>131</v>
      </c>
    </row>
    <row r="115" spans="1:7" ht="30">
      <c r="A115" s="30" t="s">
        <v>685</v>
      </c>
      <c r="B115" s="30" t="s">
        <v>205</v>
      </c>
      <c r="C115" s="30" t="s">
        <v>212</v>
      </c>
      <c r="D115" s="30" t="s">
        <v>131</v>
      </c>
      <c r="E115" s="30" t="s">
        <v>131</v>
      </c>
      <c r="F115" s="30" t="s">
        <v>212</v>
      </c>
      <c r="G115" s="30" t="s">
        <v>131</v>
      </c>
    </row>
    <row r="116" spans="1:7" ht="30">
      <c r="A116" s="30" t="s">
        <v>686</v>
      </c>
      <c r="B116" s="30" t="s">
        <v>205</v>
      </c>
      <c r="C116" s="30" t="s">
        <v>213</v>
      </c>
      <c r="D116" s="30" t="s">
        <v>131</v>
      </c>
      <c r="E116" s="30" t="s">
        <v>131</v>
      </c>
      <c r="F116" s="30" t="s">
        <v>213</v>
      </c>
      <c r="G116" s="30" t="s">
        <v>131</v>
      </c>
    </row>
    <row r="117" spans="1:7" ht="15">
      <c r="A117" s="30" t="s">
        <v>687</v>
      </c>
      <c r="B117" s="30" t="s">
        <v>205</v>
      </c>
      <c r="C117" s="30" t="s">
        <v>214</v>
      </c>
      <c r="D117" s="30" t="s">
        <v>131</v>
      </c>
      <c r="E117" s="30" t="s">
        <v>131</v>
      </c>
      <c r="F117" s="30" t="s">
        <v>214</v>
      </c>
      <c r="G117" s="30" t="s">
        <v>131</v>
      </c>
    </row>
    <row r="118" spans="1:7" ht="45">
      <c r="A118" s="30" t="s">
        <v>688</v>
      </c>
      <c r="B118" s="30" t="s">
        <v>205</v>
      </c>
      <c r="C118" s="30" t="s">
        <v>215</v>
      </c>
      <c r="D118" s="30" t="s">
        <v>131</v>
      </c>
      <c r="E118" s="30" t="s">
        <v>131</v>
      </c>
      <c r="F118" s="30" t="s">
        <v>215</v>
      </c>
      <c r="G118" s="30" t="s">
        <v>131</v>
      </c>
    </row>
    <row r="119" spans="1:7" ht="30">
      <c r="A119" s="30" t="s">
        <v>689</v>
      </c>
      <c r="B119" s="30" t="s">
        <v>205</v>
      </c>
      <c r="C119" s="30" t="s">
        <v>216</v>
      </c>
      <c r="D119" s="30" t="s">
        <v>131</v>
      </c>
      <c r="E119" s="30" t="s">
        <v>131</v>
      </c>
      <c r="F119" s="30" t="s">
        <v>216</v>
      </c>
      <c r="G119" s="30" t="s">
        <v>131</v>
      </c>
    </row>
    <row r="120" spans="1:7" ht="15">
      <c r="A120" s="30" t="s">
        <v>690</v>
      </c>
      <c r="B120" s="30" t="s">
        <v>205</v>
      </c>
      <c r="C120" s="30" t="s">
        <v>217</v>
      </c>
      <c r="D120" s="30" t="s">
        <v>131</v>
      </c>
      <c r="E120" s="30" t="s">
        <v>131</v>
      </c>
      <c r="F120" s="30" t="s">
        <v>217</v>
      </c>
      <c r="G120" s="30" t="s">
        <v>131</v>
      </c>
    </row>
    <row r="121" spans="1:7" ht="15">
      <c r="A121" s="30" t="s">
        <v>691</v>
      </c>
      <c r="B121" s="30" t="s">
        <v>205</v>
      </c>
      <c r="C121" s="30" t="s">
        <v>218</v>
      </c>
      <c r="D121" s="30" t="s">
        <v>131</v>
      </c>
      <c r="E121" s="30" t="s">
        <v>131</v>
      </c>
      <c r="F121" s="30" t="s">
        <v>218</v>
      </c>
      <c r="G121" s="30" t="s">
        <v>131</v>
      </c>
    </row>
    <row r="122" spans="1:7" ht="30">
      <c r="A122" s="30" t="s">
        <v>692</v>
      </c>
      <c r="B122" s="30" t="s">
        <v>205</v>
      </c>
      <c r="C122" s="30" t="s">
        <v>219</v>
      </c>
      <c r="D122" s="30" t="s">
        <v>131</v>
      </c>
      <c r="E122" s="30" t="s">
        <v>131</v>
      </c>
      <c r="F122" s="30" t="s">
        <v>219</v>
      </c>
      <c r="G122" s="30" t="s">
        <v>131</v>
      </c>
    </row>
    <row r="123" spans="1:7" ht="15">
      <c r="A123" s="30" t="s">
        <v>693</v>
      </c>
      <c r="B123" s="30" t="s">
        <v>205</v>
      </c>
      <c r="C123" s="30" t="s">
        <v>220</v>
      </c>
      <c r="D123" s="30" t="s">
        <v>131</v>
      </c>
      <c r="E123" s="30" t="s">
        <v>131</v>
      </c>
      <c r="F123" s="30" t="s">
        <v>220</v>
      </c>
      <c r="G123" s="30" t="s">
        <v>131</v>
      </c>
    </row>
    <row r="124" spans="1:7" ht="15">
      <c r="A124" s="30" t="s">
        <v>694</v>
      </c>
      <c r="B124" s="30" t="s">
        <v>205</v>
      </c>
      <c r="C124" s="30" t="s">
        <v>221</v>
      </c>
      <c r="D124" s="30" t="s">
        <v>131</v>
      </c>
      <c r="E124" s="30" t="s">
        <v>131</v>
      </c>
      <c r="F124" s="30" t="s">
        <v>221</v>
      </c>
      <c r="G124" s="30" t="s">
        <v>131</v>
      </c>
    </row>
    <row r="125" spans="1:7" ht="90">
      <c r="A125" s="30" t="s">
        <v>695</v>
      </c>
      <c r="B125" s="30" t="s">
        <v>205</v>
      </c>
      <c r="C125" s="30" t="s">
        <v>222</v>
      </c>
      <c r="D125" s="30" t="s">
        <v>131</v>
      </c>
      <c r="E125" s="30" t="s">
        <v>131</v>
      </c>
      <c r="F125" s="30" t="s">
        <v>222</v>
      </c>
      <c r="G125" s="30" t="s">
        <v>131</v>
      </c>
    </row>
    <row r="126" spans="1:7" ht="60">
      <c r="A126" s="30" t="s">
        <v>696</v>
      </c>
      <c r="B126" s="30" t="s">
        <v>205</v>
      </c>
      <c r="C126" s="30" t="s">
        <v>223</v>
      </c>
      <c r="D126" s="30" t="s">
        <v>131</v>
      </c>
      <c r="E126" s="30" t="s">
        <v>131</v>
      </c>
      <c r="F126" s="30" t="s">
        <v>223</v>
      </c>
      <c r="G126" s="30" t="s">
        <v>131</v>
      </c>
    </row>
    <row r="127" spans="1:7" ht="15">
      <c r="A127" s="30" t="s">
        <v>697</v>
      </c>
      <c r="B127" s="30" t="s">
        <v>224</v>
      </c>
      <c r="C127" s="30" t="s">
        <v>218</v>
      </c>
      <c r="D127" s="30" t="s">
        <v>131</v>
      </c>
      <c r="E127" s="30" t="s">
        <v>131</v>
      </c>
      <c r="F127" s="30" t="s">
        <v>218</v>
      </c>
      <c r="G127" s="30" t="s">
        <v>131</v>
      </c>
    </row>
    <row r="128" spans="1:7" ht="15">
      <c r="A128" s="30" t="s">
        <v>698</v>
      </c>
      <c r="B128" s="30" t="s">
        <v>224</v>
      </c>
      <c r="C128" s="30" t="s">
        <v>225</v>
      </c>
      <c r="D128" s="30" t="s">
        <v>131</v>
      </c>
      <c r="E128" s="30" t="s">
        <v>131</v>
      </c>
      <c r="F128" s="30" t="s">
        <v>225</v>
      </c>
      <c r="G128" s="30" t="s">
        <v>131</v>
      </c>
    </row>
    <row r="129" spans="1:7" ht="15">
      <c r="A129" s="30" t="s">
        <v>699</v>
      </c>
      <c r="B129" s="30" t="s">
        <v>224</v>
      </c>
      <c r="C129" s="30" t="s">
        <v>226</v>
      </c>
      <c r="D129" s="30" t="s">
        <v>131</v>
      </c>
      <c r="E129" s="30" t="s">
        <v>131</v>
      </c>
      <c r="F129" s="30" t="s">
        <v>226</v>
      </c>
      <c r="G129" s="30" t="s">
        <v>131</v>
      </c>
    </row>
    <row r="130" spans="1:7" ht="15">
      <c r="A130" s="30" t="s">
        <v>700</v>
      </c>
      <c r="B130" s="30" t="s">
        <v>224</v>
      </c>
      <c r="C130" s="30" t="s">
        <v>227</v>
      </c>
      <c r="D130" s="30" t="s">
        <v>131</v>
      </c>
      <c r="E130" s="30" t="s">
        <v>131</v>
      </c>
      <c r="F130" s="30" t="s">
        <v>227</v>
      </c>
      <c r="G130" s="30" t="s">
        <v>131</v>
      </c>
    </row>
    <row r="131" spans="1:7" ht="45">
      <c r="A131" s="30" t="s">
        <v>701</v>
      </c>
      <c r="B131" s="30" t="s">
        <v>224</v>
      </c>
      <c r="C131" s="30" t="s">
        <v>228</v>
      </c>
      <c r="D131" s="30" t="s">
        <v>131</v>
      </c>
      <c r="E131" s="30" t="s">
        <v>131</v>
      </c>
      <c r="F131" s="30" t="s">
        <v>228</v>
      </c>
      <c r="G131" s="30" t="s">
        <v>131</v>
      </c>
    </row>
    <row r="132" spans="1:7" ht="15">
      <c r="A132" s="30" t="s">
        <v>702</v>
      </c>
      <c r="B132" s="30" t="s">
        <v>224</v>
      </c>
      <c r="C132" s="30" t="s">
        <v>229</v>
      </c>
      <c r="D132" s="30" t="s">
        <v>131</v>
      </c>
      <c r="E132" s="30" t="s">
        <v>131</v>
      </c>
      <c r="F132" s="30" t="s">
        <v>229</v>
      </c>
      <c r="G132" s="30" t="s">
        <v>131</v>
      </c>
    </row>
    <row r="133" spans="1:7" ht="15">
      <c r="A133" s="30" t="s">
        <v>703</v>
      </c>
      <c r="B133" s="30" t="s">
        <v>224</v>
      </c>
      <c r="C133" s="30" t="s">
        <v>230</v>
      </c>
      <c r="D133" s="30" t="s">
        <v>131</v>
      </c>
      <c r="E133" s="30" t="s">
        <v>131</v>
      </c>
      <c r="F133" s="30" t="s">
        <v>230</v>
      </c>
      <c r="G133" s="30" t="s">
        <v>131</v>
      </c>
    </row>
    <row r="134" spans="1:7" ht="45">
      <c r="A134" s="30" t="s">
        <v>704</v>
      </c>
      <c r="B134" s="30" t="s">
        <v>224</v>
      </c>
      <c r="C134" s="30" t="s">
        <v>231</v>
      </c>
      <c r="D134" s="30" t="s">
        <v>131</v>
      </c>
      <c r="E134" s="30" t="s">
        <v>131</v>
      </c>
      <c r="F134" s="30" t="s">
        <v>231</v>
      </c>
      <c r="G134" s="30" t="s">
        <v>131</v>
      </c>
    </row>
    <row r="135" spans="1:7" ht="45">
      <c r="A135" s="30" t="s">
        <v>705</v>
      </c>
      <c r="B135" s="30" t="s">
        <v>224</v>
      </c>
      <c r="C135" s="30" t="s">
        <v>232</v>
      </c>
      <c r="D135" s="30" t="s">
        <v>131</v>
      </c>
      <c r="E135" s="30" t="s">
        <v>131</v>
      </c>
      <c r="F135" s="30" t="s">
        <v>232</v>
      </c>
      <c r="G135" s="30" t="s">
        <v>131</v>
      </c>
    </row>
    <row r="136" spans="1:7" ht="15">
      <c r="A136" s="30" t="s">
        <v>706</v>
      </c>
      <c r="B136" s="30" t="s">
        <v>224</v>
      </c>
      <c r="C136" s="30" t="s">
        <v>233</v>
      </c>
      <c r="D136" s="30" t="s">
        <v>131</v>
      </c>
      <c r="E136" s="30" t="s">
        <v>131</v>
      </c>
      <c r="F136" s="30" t="s">
        <v>233</v>
      </c>
      <c r="G136" s="30" t="s">
        <v>131</v>
      </c>
    </row>
    <row r="137" spans="1:7" ht="15">
      <c r="A137" s="30" t="s">
        <v>707</v>
      </c>
      <c r="B137" s="30" t="s">
        <v>234</v>
      </c>
      <c r="C137" s="30" t="s">
        <v>235</v>
      </c>
      <c r="D137" s="30" t="s">
        <v>131</v>
      </c>
      <c r="E137" s="30" t="s">
        <v>131</v>
      </c>
      <c r="F137" s="30" t="s">
        <v>235</v>
      </c>
      <c r="G137" s="30" t="s">
        <v>131</v>
      </c>
    </row>
    <row r="138" spans="1:7" ht="15">
      <c r="A138" s="30" t="s">
        <v>708</v>
      </c>
      <c r="B138" s="30" t="s">
        <v>234</v>
      </c>
      <c r="C138" s="30" t="s">
        <v>236</v>
      </c>
      <c r="D138" s="30" t="s">
        <v>131</v>
      </c>
      <c r="E138" s="30" t="s">
        <v>131</v>
      </c>
      <c r="F138" s="30" t="s">
        <v>236</v>
      </c>
      <c r="G138" s="30" t="s">
        <v>131</v>
      </c>
    </row>
    <row r="139" spans="1:7" ht="15">
      <c r="A139" s="30" t="s">
        <v>709</v>
      </c>
      <c r="B139" s="30" t="s">
        <v>234</v>
      </c>
      <c r="C139" s="30" t="s">
        <v>237</v>
      </c>
      <c r="D139" s="30" t="s">
        <v>131</v>
      </c>
      <c r="E139" s="30" t="s">
        <v>131</v>
      </c>
      <c r="F139" s="30" t="s">
        <v>237</v>
      </c>
      <c r="G139" s="30" t="s">
        <v>131</v>
      </c>
    </row>
    <row r="140" spans="1:7" ht="15">
      <c r="A140" s="30" t="s">
        <v>710</v>
      </c>
      <c r="B140" s="30" t="s">
        <v>234</v>
      </c>
      <c r="C140" s="30" t="s">
        <v>238</v>
      </c>
      <c r="D140" s="30" t="s">
        <v>131</v>
      </c>
      <c r="E140" s="30" t="s">
        <v>131</v>
      </c>
      <c r="F140" s="30" t="s">
        <v>238</v>
      </c>
      <c r="G140" s="30" t="s">
        <v>131</v>
      </c>
    </row>
    <row r="141" spans="1:7" ht="30">
      <c r="A141" s="30" t="s">
        <v>711</v>
      </c>
      <c r="B141" s="30" t="s">
        <v>234</v>
      </c>
      <c r="C141" s="30" t="s">
        <v>239</v>
      </c>
      <c r="D141" s="30" t="s">
        <v>131</v>
      </c>
      <c r="E141" s="30" t="s">
        <v>131</v>
      </c>
      <c r="F141" s="30" t="s">
        <v>239</v>
      </c>
      <c r="G141" s="30" t="s">
        <v>131</v>
      </c>
    </row>
    <row r="142" spans="1:7" ht="15">
      <c r="A142" s="30" t="s">
        <v>712</v>
      </c>
      <c r="B142" s="30" t="s">
        <v>234</v>
      </c>
      <c r="C142" s="30" t="s">
        <v>240</v>
      </c>
      <c r="D142" s="30" t="s">
        <v>131</v>
      </c>
      <c r="E142" s="30" t="s">
        <v>131</v>
      </c>
      <c r="F142" s="30" t="s">
        <v>240</v>
      </c>
      <c r="G142" s="30" t="s">
        <v>131</v>
      </c>
    </row>
    <row r="143" spans="1:7" ht="30">
      <c r="A143" s="30" t="s">
        <v>713</v>
      </c>
      <c r="B143" s="30" t="s">
        <v>234</v>
      </c>
      <c r="C143" s="30" t="s">
        <v>241</v>
      </c>
      <c r="D143" s="30" t="s">
        <v>131</v>
      </c>
      <c r="E143" s="30" t="s">
        <v>131</v>
      </c>
      <c r="F143" s="30" t="s">
        <v>241</v>
      </c>
      <c r="G143" s="30" t="s">
        <v>131</v>
      </c>
    </row>
    <row r="144" spans="1:7" ht="15">
      <c r="A144" s="30" t="s">
        <v>714</v>
      </c>
      <c r="B144" s="30" t="s">
        <v>234</v>
      </c>
      <c r="C144" s="30" t="s">
        <v>242</v>
      </c>
      <c r="D144" s="30" t="s">
        <v>131</v>
      </c>
      <c r="E144" s="30" t="s">
        <v>131</v>
      </c>
      <c r="F144" s="30" t="s">
        <v>242</v>
      </c>
      <c r="G144" s="30" t="s">
        <v>131</v>
      </c>
    </row>
    <row r="145" spans="1:7" ht="30">
      <c r="A145" s="30" t="s">
        <v>715</v>
      </c>
      <c r="B145" s="30" t="s">
        <v>234</v>
      </c>
      <c r="C145" s="30" t="s">
        <v>243</v>
      </c>
      <c r="D145" s="30" t="s">
        <v>131</v>
      </c>
      <c r="E145" s="30" t="s">
        <v>131</v>
      </c>
      <c r="F145" s="30" t="s">
        <v>243</v>
      </c>
      <c r="G145" s="30" t="s">
        <v>131</v>
      </c>
    </row>
    <row r="146" spans="1:7" ht="15">
      <c r="A146" s="30" t="s">
        <v>716</v>
      </c>
      <c r="B146" s="30" t="s">
        <v>278</v>
      </c>
      <c r="C146" s="30" t="s">
        <v>279</v>
      </c>
      <c r="D146" s="30" t="s">
        <v>131</v>
      </c>
      <c r="E146" s="30" t="s">
        <v>131</v>
      </c>
      <c r="F146" s="30" t="s">
        <v>279</v>
      </c>
      <c r="G146" s="30" t="s">
        <v>131</v>
      </c>
    </row>
    <row r="147" spans="1:7" ht="30">
      <c r="A147" s="30" t="s">
        <v>717</v>
      </c>
      <c r="B147" s="30" t="s">
        <v>278</v>
      </c>
      <c r="C147" s="30" t="s">
        <v>280</v>
      </c>
      <c r="D147" s="30" t="s">
        <v>131</v>
      </c>
      <c r="E147" s="30" t="s">
        <v>131</v>
      </c>
      <c r="F147" s="30" t="s">
        <v>280</v>
      </c>
      <c r="G147" s="30" t="s">
        <v>131</v>
      </c>
    </row>
    <row r="148" spans="1:7" ht="15">
      <c r="A148" s="30" t="s">
        <v>718</v>
      </c>
      <c r="B148" s="30" t="s">
        <v>278</v>
      </c>
      <c r="C148" s="30" t="s">
        <v>227</v>
      </c>
      <c r="D148" s="30" t="s">
        <v>131</v>
      </c>
      <c r="E148" s="30" t="s">
        <v>131</v>
      </c>
      <c r="F148" s="30" t="s">
        <v>227</v>
      </c>
      <c r="G148" s="30" t="s">
        <v>131</v>
      </c>
    </row>
    <row r="149" spans="1:7" ht="30">
      <c r="A149" s="30" t="s">
        <v>719</v>
      </c>
      <c r="B149" s="30" t="s">
        <v>278</v>
      </c>
      <c r="C149" s="30" t="s">
        <v>281</v>
      </c>
      <c r="D149" s="30" t="s">
        <v>131</v>
      </c>
      <c r="E149" s="30" t="s">
        <v>131</v>
      </c>
      <c r="F149" s="30" t="s">
        <v>281</v>
      </c>
      <c r="G149" s="30" t="s">
        <v>131</v>
      </c>
    </row>
    <row r="150" spans="1:7" ht="15">
      <c r="A150" s="30" t="s">
        <v>720</v>
      </c>
      <c r="B150" s="30" t="s">
        <v>278</v>
      </c>
      <c r="C150" s="30" t="s">
        <v>282</v>
      </c>
      <c r="D150" s="30" t="s">
        <v>131</v>
      </c>
      <c r="E150" s="30" t="s">
        <v>131</v>
      </c>
      <c r="F150" s="30" t="s">
        <v>282</v>
      </c>
      <c r="G150" s="30" t="s">
        <v>131</v>
      </c>
    </row>
    <row r="151" spans="1:7" ht="15">
      <c r="A151" s="30" t="s">
        <v>721</v>
      </c>
      <c r="B151" s="30" t="s">
        <v>278</v>
      </c>
      <c r="C151" s="30" t="s">
        <v>283</v>
      </c>
      <c r="D151" s="30" t="s">
        <v>131</v>
      </c>
      <c r="E151" s="30" t="s">
        <v>131</v>
      </c>
      <c r="F151" s="30" t="s">
        <v>283</v>
      </c>
      <c r="G151" s="30" t="s">
        <v>131</v>
      </c>
    </row>
    <row r="152" spans="1:7" ht="15">
      <c r="A152" s="30" t="s">
        <v>722</v>
      </c>
      <c r="B152" s="30" t="s">
        <v>278</v>
      </c>
      <c r="C152" s="30" t="s">
        <v>284</v>
      </c>
      <c r="D152" s="30" t="s">
        <v>131</v>
      </c>
      <c r="E152" s="30" t="s">
        <v>131</v>
      </c>
      <c r="F152" s="30" t="s">
        <v>284</v>
      </c>
      <c r="G152" s="30" t="s">
        <v>131</v>
      </c>
    </row>
    <row r="153" spans="1:7" ht="15">
      <c r="A153" s="30" t="s">
        <v>723</v>
      </c>
      <c r="B153" s="30" t="s">
        <v>278</v>
      </c>
      <c r="C153" s="30" t="s">
        <v>285</v>
      </c>
      <c r="D153" s="30" t="s">
        <v>131</v>
      </c>
      <c r="E153" s="30" t="s">
        <v>131</v>
      </c>
      <c r="F153" s="30" t="s">
        <v>285</v>
      </c>
      <c r="G153" s="30" t="s">
        <v>131</v>
      </c>
    </row>
    <row r="154" spans="1:7" ht="15">
      <c r="A154" s="30" t="s">
        <v>724</v>
      </c>
      <c r="B154" s="30" t="s">
        <v>278</v>
      </c>
      <c r="C154" s="30" t="s">
        <v>286</v>
      </c>
      <c r="D154" s="30" t="s">
        <v>131</v>
      </c>
      <c r="E154" s="30" t="s">
        <v>131</v>
      </c>
      <c r="F154" s="30" t="s">
        <v>286</v>
      </c>
      <c r="G154" s="30" t="s">
        <v>131</v>
      </c>
    </row>
    <row r="155" spans="1:7" ht="30">
      <c r="A155" s="30" t="s">
        <v>725</v>
      </c>
      <c r="B155" s="30" t="s">
        <v>278</v>
      </c>
      <c r="C155" s="30" t="s">
        <v>287</v>
      </c>
      <c r="D155" s="30" t="s">
        <v>131</v>
      </c>
      <c r="E155" s="30" t="s">
        <v>131</v>
      </c>
      <c r="F155" s="30" t="s">
        <v>287</v>
      </c>
      <c r="G155" s="30" t="s">
        <v>131</v>
      </c>
    </row>
    <row r="156" spans="1:7" ht="45">
      <c r="A156" s="30" t="s">
        <v>726</v>
      </c>
      <c r="B156" s="30" t="s">
        <v>278</v>
      </c>
      <c r="C156" s="30" t="s">
        <v>288</v>
      </c>
      <c r="D156" s="30" t="s">
        <v>131</v>
      </c>
      <c r="E156" s="30" t="s">
        <v>131</v>
      </c>
      <c r="F156" s="30" t="s">
        <v>288</v>
      </c>
      <c r="G156" s="30" t="s">
        <v>131</v>
      </c>
    </row>
    <row r="157" spans="1:7" ht="15">
      <c r="A157" s="30" t="s">
        <v>727</v>
      </c>
      <c r="B157" s="30" t="s">
        <v>278</v>
      </c>
      <c r="C157" s="30" t="s">
        <v>289</v>
      </c>
      <c r="D157" s="30" t="s">
        <v>131</v>
      </c>
      <c r="E157" s="30" t="s">
        <v>131</v>
      </c>
      <c r="F157" s="30" t="s">
        <v>289</v>
      </c>
      <c r="G157" s="30" t="s">
        <v>131</v>
      </c>
    </row>
    <row r="158" spans="1:7" ht="15">
      <c r="A158" s="30" t="s">
        <v>728</v>
      </c>
      <c r="B158" s="30" t="s">
        <v>278</v>
      </c>
      <c r="C158" s="30" t="s">
        <v>290</v>
      </c>
      <c r="D158" s="30" t="s">
        <v>131</v>
      </c>
      <c r="E158" s="30" t="s">
        <v>131</v>
      </c>
      <c r="F158" s="30" t="s">
        <v>290</v>
      </c>
      <c r="G158" s="30" t="s">
        <v>131</v>
      </c>
    </row>
    <row r="159" spans="1:7" ht="30">
      <c r="A159" s="30" t="s">
        <v>729</v>
      </c>
      <c r="B159" s="30" t="s">
        <v>278</v>
      </c>
      <c r="C159" s="30" t="s">
        <v>291</v>
      </c>
      <c r="D159" s="30" t="s">
        <v>131</v>
      </c>
      <c r="E159" s="30" t="s">
        <v>131</v>
      </c>
      <c r="F159" s="30" t="s">
        <v>291</v>
      </c>
      <c r="G159" s="30" t="s">
        <v>131</v>
      </c>
    </row>
    <row r="160" spans="1:7" ht="30">
      <c r="A160" s="30" t="s">
        <v>730</v>
      </c>
      <c r="B160" s="30" t="s">
        <v>278</v>
      </c>
      <c r="C160" s="30" t="s">
        <v>292</v>
      </c>
      <c r="D160" s="30" t="s">
        <v>131</v>
      </c>
      <c r="E160" s="30" t="s">
        <v>131</v>
      </c>
      <c r="F160" s="30" t="s">
        <v>292</v>
      </c>
      <c r="G160" s="30" t="s">
        <v>131</v>
      </c>
    </row>
    <row r="161" spans="1:7" ht="30">
      <c r="A161" s="30" t="s">
        <v>731</v>
      </c>
      <c r="B161" s="30" t="s">
        <v>278</v>
      </c>
      <c r="C161" s="30" t="s">
        <v>293</v>
      </c>
      <c r="D161" s="30" t="s">
        <v>131</v>
      </c>
      <c r="E161" s="30" t="s">
        <v>131</v>
      </c>
      <c r="F161" s="30" t="s">
        <v>293</v>
      </c>
      <c r="G161" s="30" t="s">
        <v>131</v>
      </c>
    </row>
    <row r="162" spans="1:7" ht="30">
      <c r="A162" s="30" t="s">
        <v>732</v>
      </c>
      <c r="B162" s="30" t="s">
        <v>278</v>
      </c>
      <c r="C162" s="30" t="s">
        <v>294</v>
      </c>
      <c r="D162" s="30" t="s">
        <v>131</v>
      </c>
      <c r="E162" s="30" t="s">
        <v>131</v>
      </c>
      <c r="F162" s="30" t="s">
        <v>294</v>
      </c>
      <c r="G162" s="30" t="s">
        <v>131</v>
      </c>
    </row>
    <row r="163" spans="1:7" ht="15">
      <c r="A163" s="30" t="s">
        <v>733</v>
      </c>
      <c r="B163" s="30" t="s">
        <v>278</v>
      </c>
      <c r="C163" s="30" t="s">
        <v>295</v>
      </c>
      <c r="D163" s="30" t="s">
        <v>131</v>
      </c>
      <c r="E163" s="30" t="s">
        <v>131</v>
      </c>
      <c r="F163" s="30" t="s">
        <v>295</v>
      </c>
      <c r="G163" s="30" t="s">
        <v>131</v>
      </c>
    </row>
    <row r="164" spans="1:7" ht="30">
      <c r="A164" s="30" t="s">
        <v>734</v>
      </c>
      <c r="B164" s="30" t="s">
        <v>278</v>
      </c>
      <c r="C164" s="30" t="s">
        <v>296</v>
      </c>
      <c r="D164" s="30" t="s">
        <v>131</v>
      </c>
      <c r="E164" s="30" t="s">
        <v>131</v>
      </c>
      <c r="F164" s="30" t="s">
        <v>296</v>
      </c>
      <c r="G164" s="30" t="s">
        <v>131</v>
      </c>
    </row>
    <row r="165" spans="1:7" ht="15">
      <c r="A165" s="30" t="s">
        <v>735</v>
      </c>
      <c r="B165" s="30" t="s">
        <v>278</v>
      </c>
      <c r="C165" s="30" t="s">
        <v>297</v>
      </c>
      <c r="D165" s="30" t="s">
        <v>131</v>
      </c>
      <c r="E165" s="30" t="s">
        <v>131</v>
      </c>
      <c r="F165" s="30" t="s">
        <v>297</v>
      </c>
      <c r="G165" s="30" t="s">
        <v>131</v>
      </c>
    </row>
    <row r="166" spans="1:7" ht="15">
      <c r="A166" s="30" t="s">
        <v>736</v>
      </c>
      <c r="B166" s="30" t="s">
        <v>278</v>
      </c>
      <c r="C166" s="30" t="s">
        <v>298</v>
      </c>
      <c r="D166" s="30" t="s">
        <v>131</v>
      </c>
      <c r="E166" s="30" t="s">
        <v>131</v>
      </c>
      <c r="F166" s="30" t="s">
        <v>298</v>
      </c>
      <c r="G166" s="30" t="s">
        <v>131</v>
      </c>
    </row>
    <row r="167" spans="1:7" ht="30">
      <c r="A167" s="30" t="s">
        <v>737</v>
      </c>
      <c r="B167" s="30" t="s">
        <v>278</v>
      </c>
      <c r="C167" s="30" t="s">
        <v>299</v>
      </c>
      <c r="D167" s="30" t="s">
        <v>131</v>
      </c>
      <c r="E167" s="30" t="s">
        <v>131</v>
      </c>
      <c r="F167" s="30" t="s">
        <v>299</v>
      </c>
      <c r="G167" s="30" t="s">
        <v>131</v>
      </c>
    </row>
    <row r="168" spans="1:7" ht="15">
      <c r="A168" s="30" t="s">
        <v>738</v>
      </c>
      <c r="B168" s="30" t="s">
        <v>278</v>
      </c>
      <c r="C168" s="30" t="s">
        <v>300</v>
      </c>
      <c r="D168" s="30" t="s">
        <v>131</v>
      </c>
      <c r="E168" s="30" t="s">
        <v>131</v>
      </c>
      <c r="F168" s="30" t="s">
        <v>300</v>
      </c>
      <c r="G168" s="30" t="s">
        <v>131</v>
      </c>
    </row>
    <row r="169" spans="1:7" ht="15">
      <c r="A169" s="30" t="s">
        <v>739</v>
      </c>
      <c r="B169" s="30" t="s">
        <v>301</v>
      </c>
      <c r="C169" s="30" t="s">
        <v>302</v>
      </c>
      <c r="D169" s="30" t="s">
        <v>131</v>
      </c>
      <c r="E169" s="30" t="s">
        <v>131</v>
      </c>
      <c r="F169" s="30" t="s">
        <v>302</v>
      </c>
      <c r="G169" s="30" t="s">
        <v>131</v>
      </c>
    </row>
    <row r="170" spans="1:7" ht="15">
      <c r="A170" s="30" t="s">
        <v>740</v>
      </c>
      <c r="B170" s="30" t="s">
        <v>301</v>
      </c>
      <c r="C170" s="30" t="s">
        <v>303</v>
      </c>
      <c r="D170" s="30" t="s">
        <v>131</v>
      </c>
      <c r="E170" s="30" t="s">
        <v>131</v>
      </c>
      <c r="F170" s="30" t="s">
        <v>303</v>
      </c>
      <c r="G170" s="30" t="s">
        <v>131</v>
      </c>
    </row>
    <row r="171" spans="1:7" ht="30">
      <c r="A171" s="30" t="s">
        <v>741</v>
      </c>
      <c r="B171" s="30" t="s">
        <v>301</v>
      </c>
      <c r="C171" s="30" t="s">
        <v>207</v>
      </c>
      <c r="D171" s="30" t="s">
        <v>131</v>
      </c>
      <c r="E171" s="30" t="s">
        <v>131</v>
      </c>
      <c r="F171" s="30" t="s">
        <v>207</v>
      </c>
      <c r="G171" s="30" t="s">
        <v>131</v>
      </c>
    </row>
    <row r="172" spans="1:7" ht="15">
      <c r="A172" s="30" t="s">
        <v>742</v>
      </c>
      <c r="B172" s="30" t="s">
        <v>301</v>
      </c>
      <c r="C172" s="30" t="s">
        <v>304</v>
      </c>
      <c r="D172" s="30" t="s">
        <v>131</v>
      </c>
      <c r="E172" s="30" t="s">
        <v>131</v>
      </c>
      <c r="F172" s="30" t="s">
        <v>304</v>
      </c>
      <c r="G172" s="30" t="s">
        <v>131</v>
      </c>
    </row>
    <row r="173" spans="1:7" ht="15">
      <c r="A173" s="30" t="s">
        <v>743</v>
      </c>
      <c r="B173" s="30" t="s">
        <v>301</v>
      </c>
      <c r="C173" s="30" t="s">
        <v>305</v>
      </c>
      <c r="D173" s="30" t="s">
        <v>131</v>
      </c>
      <c r="E173" s="30" t="s">
        <v>131</v>
      </c>
      <c r="F173" s="30" t="s">
        <v>305</v>
      </c>
      <c r="G173" s="30" t="s">
        <v>131</v>
      </c>
    </row>
    <row r="174" spans="1:7" ht="15">
      <c r="A174" s="30" t="s">
        <v>744</v>
      </c>
      <c r="B174" s="30" t="s">
        <v>301</v>
      </c>
      <c r="C174" s="30" t="s">
        <v>306</v>
      </c>
      <c r="D174" s="30" t="s">
        <v>131</v>
      </c>
      <c r="E174" s="30" t="s">
        <v>131</v>
      </c>
      <c r="F174" s="30" t="s">
        <v>306</v>
      </c>
      <c r="G174" s="30" t="s">
        <v>131</v>
      </c>
    </row>
    <row r="175" spans="1:7" ht="15">
      <c r="A175" s="30" t="s">
        <v>745</v>
      </c>
      <c r="B175" s="30" t="s">
        <v>301</v>
      </c>
      <c r="C175" s="30" t="s">
        <v>307</v>
      </c>
      <c r="D175" s="30" t="s">
        <v>131</v>
      </c>
      <c r="E175" s="30" t="s">
        <v>131</v>
      </c>
      <c r="F175" s="30" t="s">
        <v>307</v>
      </c>
      <c r="G175" s="30" t="s">
        <v>131</v>
      </c>
    </row>
    <row r="176" spans="1:7" ht="15">
      <c r="A176" s="30" t="s">
        <v>746</v>
      </c>
      <c r="B176" s="30" t="s">
        <v>301</v>
      </c>
      <c r="C176" s="30" t="s">
        <v>308</v>
      </c>
      <c r="D176" s="30" t="s">
        <v>131</v>
      </c>
      <c r="E176" s="30" t="s">
        <v>131</v>
      </c>
      <c r="F176" s="30" t="s">
        <v>308</v>
      </c>
      <c r="G176" s="30" t="s">
        <v>131</v>
      </c>
    </row>
    <row r="177" spans="1:7" ht="15">
      <c r="A177" s="30" t="s">
        <v>747</v>
      </c>
      <c r="B177" s="30" t="s">
        <v>301</v>
      </c>
      <c r="C177" s="30" t="s">
        <v>309</v>
      </c>
      <c r="D177" s="30" t="s">
        <v>131</v>
      </c>
      <c r="E177" s="30" t="s">
        <v>131</v>
      </c>
      <c r="F177" s="30" t="s">
        <v>309</v>
      </c>
      <c r="G177" s="30" t="s">
        <v>131</v>
      </c>
    </row>
    <row r="178" spans="1:7" ht="15">
      <c r="A178" s="30" t="s">
        <v>748</v>
      </c>
      <c r="B178" s="30" t="s">
        <v>310</v>
      </c>
      <c r="C178" s="30" t="s">
        <v>210</v>
      </c>
      <c r="D178" s="30" t="s">
        <v>131</v>
      </c>
      <c r="E178" s="30" t="s">
        <v>131</v>
      </c>
      <c r="F178" s="30" t="s">
        <v>210</v>
      </c>
      <c r="G178" s="30" t="s">
        <v>131</v>
      </c>
    </row>
    <row r="179" spans="1:7" ht="15">
      <c r="A179" s="30" t="s">
        <v>749</v>
      </c>
      <c r="B179" s="30" t="s">
        <v>310</v>
      </c>
      <c r="C179" s="30" t="s">
        <v>311</v>
      </c>
      <c r="D179" s="30" t="s">
        <v>131</v>
      </c>
      <c r="E179" s="30" t="s">
        <v>131</v>
      </c>
      <c r="F179" s="30" t="s">
        <v>311</v>
      </c>
      <c r="G179" s="30" t="s">
        <v>131</v>
      </c>
    </row>
    <row r="180" spans="1:7" ht="15">
      <c r="A180" s="30" t="s">
        <v>750</v>
      </c>
      <c r="B180" s="30" t="s">
        <v>310</v>
      </c>
      <c r="C180" s="30" t="s">
        <v>312</v>
      </c>
      <c r="D180" s="30" t="s">
        <v>131</v>
      </c>
      <c r="E180" s="30" t="s">
        <v>131</v>
      </c>
      <c r="F180" s="30" t="s">
        <v>312</v>
      </c>
      <c r="G180" s="30" t="s">
        <v>131</v>
      </c>
    </row>
    <row r="181" spans="1:7" ht="30">
      <c r="A181" s="30" t="s">
        <v>751</v>
      </c>
      <c r="B181" s="30" t="s">
        <v>310</v>
      </c>
      <c r="C181" s="30" t="s">
        <v>313</v>
      </c>
      <c r="D181" s="30" t="s">
        <v>131</v>
      </c>
      <c r="E181" s="30" t="s">
        <v>131</v>
      </c>
      <c r="F181" s="30" t="s">
        <v>313</v>
      </c>
      <c r="G181" s="30" t="s">
        <v>131</v>
      </c>
    </row>
    <row r="182" spans="1:7" ht="30">
      <c r="A182" s="30" t="s">
        <v>752</v>
      </c>
      <c r="B182" s="30" t="s">
        <v>310</v>
      </c>
      <c r="C182" s="30" t="s">
        <v>314</v>
      </c>
      <c r="D182" s="30" t="s">
        <v>131</v>
      </c>
      <c r="E182" s="30" t="s">
        <v>131</v>
      </c>
      <c r="F182" s="30" t="s">
        <v>314</v>
      </c>
      <c r="G182" s="30" t="s">
        <v>131</v>
      </c>
    </row>
    <row r="183" spans="1:7" ht="15">
      <c r="A183" s="30" t="s">
        <v>753</v>
      </c>
      <c r="B183" s="30" t="s">
        <v>310</v>
      </c>
      <c r="C183" s="30" t="s">
        <v>315</v>
      </c>
      <c r="D183" s="30" t="s">
        <v>131</v>
      </c>
      <c r="E183" s="30" t="s">
        <v>131</v>
      </c>
      <c r="F183" s="30" t="s">
        <v>315</v>
      </c>
      <c r="G183" s="30" t="s">
        <v>131</v>
      </c>
    </row>
    <row r="184" spans="1:7" ht="90">
      <c r="A184" s="30" t="s">
        <v>754</v>
      </c>
      <c r="B184" s="30" t="s">
        <v>310</v>
      </c>
      <c r="C184" s="30" t="s">
        <v>316</v>
      </c>
      <c r="D184" s="30" t="s">
        <v>131</v>
      </c>
      <c r="E184" s="30" t="s">
        <v>131</v>
      </c>
      <c r="F184" s="30" t="s">
        <v>316</v>
      </c>
      <c r="G184" s="30" t="s">
        <v>131</v>
      </c>
    </row>
    <row r="185" spans="1:7" ht="60">
      <c r="A185" s="30" t="s">
        <v>755</v>
      </c>
      <c r="B185" s="30" t="s">
        <v>310</v>
      </c>
      <c r="C185" s="30" t="s">
        <v>317</v>
      </c>
      <c r="D185" s="30" t="s">
        <v>131</v>
      </c>
      <c r="E185" s="30" t="s">
        <v>131</v>
      </c>
      <c r="F185" s="30" t="s">
        <v>317</v>
      </c>
      <c r="G185" s="30" t="s">
        <v>131</v>
      </c>
    </row>
    <row r="186" spans="1:7" ht="45">
      <c r="A186" s="30" t="s">
        <v>756</v>
      </c>
      <c r="B186" s="30" t="s">
        <v>310</v>
      </c>
      <c r="C186" s="30" t="s">
        <v>318</v>
      </c>
      <c r="D186" s="30" t="s">
        <v>131</v>
      </c>
      <c r="E186" s="30" t="s">
        <v>131</v>
      </c>
      <c r="F186" s="30" t="s">
        <v>318</v>
      </c>
      <c r="G186" s="30" t="s">
        <v>131</v>
      </c>
    </row>
    <row r="187" spans="1:7" ht="15">
      <c r="A187" s="30" t="s">
        <v>757</v>
      </c>
      <c r="B187" s="30" t="s">
        <v>310</v>
      </c>
      <c r="C187" s="30" t="s">
        <v>319</v>
      </c>
      <c r="D187" s="30" t="s">
        <v>131</v>
      </c>
      <c r="E187" s="30" t="s">
        <v>131</v>
      </c>
      <c r="F187" s="30" t="s">
        <v>319</v>
      </c>
      <c r="G187" s="30" t="s">
        <v>131</v>
      </c>
    </row>
    <row r="188" spans="1:7" ht="15">
      <c r="A188" s="30" t="s">
        <v>758</v>
      </c>
      <c r="B188" s="30" t="s">
        <v>310</v>
      </c>
      <c r="C188" s="30" t="s">
        <v>320</v>
      </c>
      <c r="D188" s="30" t="s">
        <v>131</v>
      </c>
      <c r="E188" s="30" t="s">
        <v>131</v>
      </c>
      <c r="F188" s="30" t="s">
        <v>320</v>
      </c>
      <c r="G188" s="30" t="s">
        <v>131</v>
      </c>
    </row>
    <row r="189" spans="1:7" ht="15">
      <c r="A189" s="30" t="s">
        <v>759</v>
      </c>
      <c r="B189" s="30" t="s">
        <v>310</v>
      </c>
      <c r="C189" s="30" t="s">
        <v>321</v>
      </c>
      <c r="D189" s="30" t="s">
        <v>131</v>
      </c>
      <c r="E189" s="30" t="s">
        <v>131</v>
      </c>
      <c r="F189" s="30" t="s">
        <v>321</v>
      </c>
      <c r="G189" s="30" t="s">
        <v>131</v>
      </c>
    </row>
    <row r="190" spans="1:7" ht="15">
      <c r="A190" s="30" t="s">
        <v>760</v>
      </c>
      <c r="B190" s="30" t="s">
        <v>310</v>
      </c>
      <c r="C190" s="30" t="s">
        <v>322</v>
      </c>
      <c r="D190" s="30" t="s">
        <v>131</v>
      </c>
      <c r="E190" s="30" t="s">
        <v>131</v>
      </c>
      <c r="F190" s="30" t="s">
        <v>322</v>
      </c>
      <c r="G190" s="30" t="s">
        <v>131</v>
      </c>
    </row>
    <row r="191" spans="1:7" ht="45">
      <c r="A191" s="30" t="s">
        <v>761</v>
      </c>
      <c r="B191" s="30" t="s">
        <v>310</v>
      </c>
      <c r="C191" s="30" t="s">
        <v>323</v>
      </c>
      <c r="D191" s="30" t="s">
        <v>131</v>
      </c>
      <c r="E191" s="30" t="s">
        <v>131</v>
      </c>
      <c r="F191" s="30" t="s">
        <v>323</v>
      </c>
      <c r="G191" s="30" t="s">
        <v>131</v>
      </c>
    </row>
    <row r="192" spans="1:7" ht="45">
      <c r="A192" s="30" t="s">
        <v>762</v>
      </c>
      <c r="B192" s="30" t="s">
        <v>324</v>
      </c>
      <c r="C192" s="30" t="s">
        <v>325</v>
      </c>
      <c r="D192" s="30" t="s">
        <v>131</v>
      </c>
      <c r="E192" s="30" t="s">
        <v>131</v>
      </c>
      <c r="F192" s="30" t="s">
        <v>325</v>
      </c>
      <c r="G192" s="30" t="s">
        <v>131</v>
      </c>
    </row>
    <row r="193" spans="1:7" ht="15">
      <c r="A193" s="30" t="s">
        <v>763</v>
      </c>
      <c r="B193" s="30" t="s">
        <v>324</v>
      </c>
      <c r="C193" s="30" t="s">
        <v>218</v>
      </c>
      <c r="D193" s="30" t="s">
        <v>131</v>
      </c>
      <c r="E193" s="30" t="s">
        <v>131</v>
      </c>
      <c r="F193" s="30" t="s">
        <v>218</v>
      </c>
      <c r="G193" s="30" t="s">
        <v>131</v>
      </c>
    </row>
    <row r="194" spans="1:7" ht="15">
      <c r="A194" s="30" t="s">
        <v>764</v>
      </c>
      <c r="B194" s="30" t="s">
        <v>324</v>
      </c>
      <c r="C194" s="30" t="s">
        <v>326</v>
      </c>
      <c r="D194" s="30" t="s">
        <v>131</v>
      </c>
      <c r="E194" s="30" t="s">
        <v>131</v>
      </c>
      <c r="F194" s="30" t="s">
        <v>326</v>
      </c>
      <c r="G194" s="30" t="s">
        <v>131</v>
      </c>
    </row>
    <row r="195" spans="1:7" ht="15">
      <c r="A195" s="30" t="s">
        <v>765</v>
      </c>
      <c r="B195" s="30" t="s">
        <v>324</v>
      </c>
      <c r="C195" s="30" t="s">
        <v>327</v>
      </c>
      <c r="D195" s="30" t="s">
        <v>131</v>
      </c>
      <c r="E195" s="30" t="s">
        <v>131</v>
      </c>
      <c r="F195" s="30" t="s">
        <v>327</v>
      </c>
      <c r="G195" s="30" t="s">
        <v>131</v>
      </c>
    </row>
    <row r="196" spans="1:7" ht="15">
      <c r="A196" s="30" t="s">
        <v>766</v>
      </c>
      <c r="B196" s="30" t="s">
        <v>324</v>
      </c>
      <c r="C196" s="30" t="s">
        <v>328</v>
      </c>
      <c r="D196" s="30" t="s">
        <v>131</v>
      </c>
      <c r="E196" s="30" t="s">
        <v>131</v>
      </c>
      <c r="F196" s="30" t="s">
        <v>328</v>
      </c>
      <c r="G196" s="30" t="s">
        <v>131</v>
      </c>
    </row>
    <row r="197" spans="1:7" ht="15">
      <c r="A197" s="30" t="s">
        <v>767</v>
      </c>
      <c r="B197" s="30" t="s">
        <v>324</v>
      </c>
      <c r="C197" s="30" t="s">
        <v>329</v>
      </c>
      <c r="D197" s="30" t="s">
        <v>131</v>
      </c>
      <c r="E197" s="30" t="s">
        <v>131</v>
      </c>
      <c r="F197" s="30" t="s">
        <v>329</v>
      </c>
      <c r="G197" s="30" t="s">
        <v>131</v>
      </c>
    </row>
    <row r="198" spans="1:7" ht="15">
      <c r="A198" s="30" t="s">
        <v>768</v>
      </c>
      <c r="B198" s="30" t="s">
        <v>324</v>
      </c>
      <c r="C198" s="30" t="s">
        <v>321</v>
      </c>
      <c r="D198" s="30" t="s">
        <v>131</v>
      </c>
      <c r="E198" s="30" t="s">
        <v>131</v>
      </c>
      <c r="F198" s="30" t="s">
        <v>321</v>
      </c>
      <c r="G198" s="30" t="s">
        <v>131</v>
      </c>
    </row>
    <row r="199" spans="1:7" ht="15">
      <c r="A199" s="30" t="s">
        <v>769</v>
      </c>
      <c r="B199" s="30" t="s">
        <v>324</v>
      </c>
      <c r="C199" s="30" t="s">
        <v>322</v>
      </c>
      <c r="D199" s="30" t="s">
        <v>131</v>
      </c>
      <c r="E199" s="30" t="s">
        <v>131</v>
      </c>
      <c r="F199" s="30" t="s">
        <v>322</v>
      </c>
      <c r="G199" s="30" t="s">
        <v>131</v>
      </c>
    </row>
    <row r="200" spans="1:7" ht="15">
      <c r="A200" s="30" t="s">
        <v>770</v>
      </c>
      <c r="B200" s="30" t="s">
        <v>330</v>
      </c>
      <c r="C200" s="30" t="s">
        <v>331</v>
      </c>
      <c r="D200" s="30" t="s">
        <v>131</v>
      </c>
      <c r="E200" s="30" t="s">
        <v>131</v>
      </c>
      <c r="F200" s="30" t="s">
        <v>331</v>
      </c>
      <c r="G200" s="30" t="s">
        <v>131</v>
      </c>
    </row>
    <row r="201" spans="1:7" ht="15">
      <c r="A201" s="30" t="s">
        <v>771</v>
      </c>
      <c r="B201" s="30" t="s">
        <v>330</v>
      </c>
      <c r="C201" s="30" t="s">
        <v>332</v>
      </c>
      <c r="D201" s="30" t="s">
        <v>131</v>
      </c>
      <c r="E201" s="30" t="s">
        <v>131</v>
      </c>
      <c r="F201" s="30" t="s">
        <v>332</v>
      </c>
      <c r="G201" s="30" t="s">
        <v>131</v>
      </c>
    </row>
    <row r="202" spans="1:7" ht="15">
      <c r="A202" s="30" t="s">
        <v>772</v>
      </c>
      <c r="B202" s="30" t="s">
        <v>330</v>
      </c>
      <c r="C202" s="30" t="s">
        <v>333</v>
      </c>
      <c r="D202" s="30" t="s">
        <v>131</v>
      </c>
      <c r="E202" s="30" t="s">
        <v>131</v>
      </c>
      <c r="F202" s="30" t="s">
        <v>333</v>
      </c>
      <c r="G202" s="30" t="s">
        <v>131</v>
      </c>
    </row>
    <row r="203" spans="1:7" ht="15">
      <c r="A203" s="30" t="s">
        <v>773</v>
      </c>
      <c r="B203" s="30" t="s">
        <v>330</v>
      </c>
      <c r="C203" s="30" t="s">
        <v>334</v>
      </c>
      <c r="D203" s="30" t="s">
        <v>131</v>
      </c>
      <c r="E203" s="30" t="s">
        <v>131</v>
      </c>
      <c r="F203" s="30" t="s">
        <v>334</v>
      </c>
      <c r="G203" s="30" t="s">
        <v>131</v>
      </c>
    </row>
    <row r="204" spans="1:7" ht="15">
      <c r="A204" s="30" t="s">
        <v>774</v>
      </c>
      <c r="B204" s="30" t="s">
        <v>330</v>
      </c>
      <c r="C204" s="30" t="s">
        <v>335</v>
      </c>
      <c r="D204" s="30" t="s">
        <v>131</v>
      </c>
      <c r="E204" s="30" t="s">
        <v>131</v>
      </c>
      <c r="F204" s="30" t="s">
        <v>335</v>
      </c>
      <c r="G204" s="30" t="s">
        <v>131</v>
      </c>
    </row>
    <row r="205" spans="1:7" ht="15">
      <c r="A205" s="30" t="s">
        <v>775</v>
      </c>
      <c r="B205" s="30" t="s">
        <v>330</v>
      </c>
      <c r="C205" s="30" t="s">
        <v>336</v>
      </c>
      <c r="D205" s="30" t="s">
        <v>131</v>
      </c>
      <c r="E205" s="30" t="s">
        <v>131</v>
      </c>
      <c r="F205" s="30" t="s">
        <v>336</v>
      </c>
      <c r="G205" s="30" t="s">
        <v>131</v>
      </c>
    </row>
    <row r="206" spans="1:7" ht="15">
      <c r="A206" s="30" t="s">
        <v>776</v>
      </c>
      <c r="B206" s="30" t="s">
        <v>330</v>
      </c>
      <c r="C206" s="30" t="s">
        <v>337</v>
      </c>
      <c r="D206" s="30" t="s">
        <v>131</v>
      </c>
      <c r="E206" s="30" t="s">
        <v>131</v>
      </c>
      <c r="F206" s="30" t="s">
        <v>337</v>
      </c>
      <c r="G206" s="30" t="s">
        <v>131</v>
      </c>
    </row>
    <row r="207" spans="1:7" ht="30">
      <c r="A207" s="30" t="s">
        <v>777</v>
      </c>
      <c r="B207" s="30" t="s">
        <v>330</v>
      </c>
      <c r="C207" s="30" t="s">
        <v>338</v>
      </c>
      <c r="D207" s="30" t="s">
        <v>131</v>
      </c>
      <c r="E207" s="30" t="s">
        <v>131</v>
      </c>
      <c r="F207" s="30" t="s">
        <v>338</v>
      </c>
      <c r="G207" s="30" t="s">
        <v>131</v>
      </c>
    </row>
    <row r="208" spans="1:7" ht="45">
      <c r="A208" s="30" t="s">
        <v>778</v>
      </c>
      <c r="B208" s="30" t="s">
        <v>330</v>
      </c>
      <c r="C208" s="30" t="s">
        <v>339</v>
      </c>
      <c r="D208" s="30" t="s">
        <v>131</v>
      </c>
      <c r="E208" s="30" t="s">
        <v>131</v>
      </c>
      <c r="F208" s="30" t="s">
        <v>339</v>
      </c>
      <c r="G208" s="30" t="s">
        <v>131</v>
      </c>
    </row>
    <row r="209" spans="1:7" ht="15">
      <c r="A209" s="30" t="s">
        <v>779</v>
      </c>
      <c r="B209" s="30" t="s">
        <v>330</v>
      </c>
      <c r="C209" s="30" t="s">
        <v>289</v>
      </c>
      <c r="D209" s="30" t="s">
        <v>131</v>
      </c>
      <c r="E209" s="30" t="s">
        <v>131</v>
      </c>
      <c r="F209" s="30" t="s">
        <v>289</v>
      </c>
      <c r="G209" s="30" t="s">
        <v>131</v>
      </c>
    </row>
    <row r="210" spans="1:7" ht="15">
      <c r="A210" s="30" t="s">
        <v>780</v>
      </c>
      <c r="B210" s="30" t="s">
        <v>330</v>
      </c>
      <c r="C210" s="30" t="s">
        <v>321</v>
      </c>
      <c r="D210" s="30" t="s">
        <v>131</v>
      </c>
      <c r="E210" s="30" t="s">
        <v>131</v>
      </c>
      <c r="F210" s="30" t="s">
        <v>321</v>
      </c>
      <c r="G210" s="30" t="s">
        <v>131</v>
      </c>
    </row>
    <row r="211" spans="1:7" ht="15">
      <c r="A211" s="30" t="s">
        <v>781</v>
      </c>
      <c r="B211" s="30" t="s">
        <v>330</v>
      </c>
      <c r="C211" s="30" t="s">
        <v>340</v>
      </c>
      <c r="D211" s="30" t="s">
        <v>131</v>
      </c>
      <c r="E211" s="30" t="s">
        <v>131</v>
      </c>
      <c r="F211" s="30" t="s">
        <v>340</v>
      </c>
      <c r="G211" s="30" t="s">
        <v>131</v>
      </c>
    </row>
    <row r="212" spans="1:7" ht="30">
      <c r="A212" s="30" t="s">
        <v>782</v>
      </c>
      <c r="B212" s="30" t="s">
        <v>341</v>
      </c>
      <c r="C212" s="30" t="s">
        <v>207</v>
      </c>
      <c r="D212" s="30" t="s">
        <v>131</v>
      </c>
      <c r="E212" s="30" t="s">
        <v>131</v>
      </c>
      <c r="F212" s="30" t="s">
        <v>207</v>
      </c>
      <c r="G212" s="30" t="s">
        <v>131</v>
      </c>
    </row>
    <row r="213" spans="1:7" ht="15">
      <c r="A213" s="30" t="s">
        <v>783</v>
      </c>
      <c r="B213" s="30" t="s">
        <v>341</v>
      </c>
      <c r="C213" s="30" t="s">
        <v>342</v>
      </c>
      <c r="D213" s="30" t="s">
        <v>131</v>
      </c>
      <c r="E213" s="30" t="s">
        <v>131</v>
      </c>
      <c r="F213" s="30" t="s">
        <v>342</v>
      </c>
      <c r="G213" s="30" t="s">
        <v>131</v>
      </c>
    </row>
    <row r="214" spans="1:7" ht="45">
      <c r="A214" s="30" t="s">
        <v>784</v>
      </c>
      <c r="B214" s="30" t="s">
        <v>341</v>
      </c>
      <c r="C214" s="30" t="s">
        <v>343</v>
      </c>
      <c r="D214" s="30" t="s">
        <v>131</v>
      </c>
      <c r="E214" s="30" t="s">
        <v>131</v>
      </c>
      <c r="F214" s="30" t="s">
        <v>343</v>
      </c>
      <c r="G214" s="30" t="s">
        <v>131</v>
      </c>
    </row>
    <row r="215" spans="1:7" ht="15">
      <c r="A215" s="30" t="s">
        <v>785</v>
      </c>
      <c r="B215" s="30" t="s">
        <v>341</v>
      </c>
      <c r="C215" s="30" t="s">
        <v>344</v>
      </c>
      <c r="D215" s="30" t="s">
        <v>131</v>
      </c>
      <c r="E215" s="30" t="s">
        <v>131</v>
      </c>
      <c r="F215" s="30" t="s">
        <v>344</v>
      </c>
      <c r="G215" s="30" t="s">
        <v>131</v>
      </c>
    </row>
    <row r="216" spans="1:7" ht="30">
      <c r="A216" s="30" t="s">
        <v>786</v>
      </c>
      <c r="B216" s="30" t="s">
        <v>341</v>
      </c>
      <c r="C216" s="30" t="s">
        <v>338</v>
      </c>
      <c r="D216" s="30" t="s">
        <v>131</v>
      </c>
      <c r="E216" s="30" t="s">
        <v>131</v>
      </c>
      <c r="F216" s="30" t="s">
        <v>338</v>
      </c>
      <c r="G216" s="30" t="s">
        <v>131</v>
      </c>
    </row>
    <row r="217" spans="1:7" ht="15">
      <c r="A217" s="30" t="s">
        <v>787</v>
      </c>
      <c r="B217" s="30" t="s">
        <v>341</v>
      </c>
      <c r="C217" s="30" t="s">
        <v>345</v>
      </c>
      <c r="D217" s="30" t="s">
        <v>131</v>
      </c>
      <c r="E217" s="30" t="s">
        <v>131</v>
      </c>
      <c r="F217" s="30" t="s">
        <v>345</v>
      </c>
      <c r="G217" s="30" t="s">
        <v>131</v>
      </c>
    </row>
    <row r="218" spans="1:7" ht="15">
      <c r="A218" s="30" t="s">
        <v>788</v>
      </c>
      <c r="B218" s="30" t="s">
        <v>341</v>
      </c>
      <c r="C218" s="30" t="s">
        <v>346</v>
      </c>
      <c r="D218" s="30" t="s">
        <v>131</v>
      </c>
      <c r="E218" s="30" t="s">
        <v>131</v>
      </c>
      <c r="F218" s="30" t="s">
        <v>346</v>
      </c>
      <c r="G218" s="30" t="s">
        <v>131</v>
      </c>
    </row>
    <row r="219" spans="1:7" ht="30">
      <c r="A219" s="30" t="s">
        <v>789</v>
      </c>
      <c r="B219" s="30" t="s">
        <v>341</v>
      </c>
      <c r="C219" s="30" t="s">
        <v>347</v>
      </c>
      <c r="D219" s="30" t="s">
        <v>131</v>
      </c>
      <c r="E219" s="30" t="s">
        <v>131</v>
      </c>
      <c r="F219" s="30" t="s">
        <v>347</v>
      </c>
      <c r="G219" s="30" t="s">
        <v>131</v>
      </c>
    </row>
    <row r="220" spans="1:7" ht="15">
      <c r="A220" s="30" t="s">
        <v>790</v>
      </c>
      <c r="B220" s="30" t="s">
        <v>341</v>
      </c>
      <c r="C220" s="30" t="s">
        <v>348</v>
      </c>
      <c r="D220" s="30" t="s">
        <v>131</v>
      </c>
      <c r="E220" s="30" t="s">
        <v>131</v>
      </c>
      <c r="F220" s="30" t="s">
        <v>348</v>
      </c>
      <c r="G220" s="30" t="s">
        <v>131</v>
      </c>
    </row>
    <row r="221" spans="1:7" ht="45">
      <c r="A221" s="30" t="s">
        <v>791</v>
      </c>
      <c r="B221" s="30" t="s">
        <v>341</v>
      </c>
      <c r="C221" s="30" t="s">
        <v>349</v>
      </c>
      <c r="D221" s="30" t="s">
        <v>131</v>
      </c>
      <c r="E221" s="30" t="s">
        <v>131</v>
      </c>
      <c r="F221" s="30" t="s">
        <v>349</v>
      </c>
      <c r="G221" s="30" t="s">
        <v>131</v>
      </c>
    </row>
    <row r="222" spans="1:7" ht="15">
      <c r="A222" s="30" t="s">
        <v>792</v>
      </c>
      <c r="B222" s="30" t="s">
        <v>341</v>
      </c>
      <c r="C222" s="30" t="s">
        <v>350</v>
      </c>
      <c r="D222" s="30" t="s">
        <v>131</v>
      </c>
      <c r="E222" s="30" t="s">
        <v>131</v>
      </c>
      <c r="F222" s="30" t="s">
        <v>350</v>
      </c>
      <c r="G222" s="30" t="s">
        <v>131</v>
      </c>
    </row>
    <row r="223" spans="1:7" ht="15">
      <c r="A223" s="30" t="s">
        <v>793</v>
      </c>
      <c r="B223" s="30" t="s">
        <v>341</v>
      </c>
      <c r="C223" s="30" t="s">
        <v>322</v>
      </c>
      <c r="D223" s="30" t="s">
        <v>131</v>
      </c>
      <c r="E223" s="30" t="s">
        <v>131</v>
      </c>
      <c r="F223" s="30" t="s">
        <v>322</v>
      </c>
      <c r="G223" s="30" t="s">
        <v>131</v>
      </c>
    </row>
    <row r="224" spans="1:7" ht="15">
      <c r="A224" s="30" t="s">
        <v>794</v>
      </c>
      <c r="B224" s="30" t="s">
        <v>341</v>
      </c>
      <c r="C224" s="30" t="s">
        <v>351</v>
      </c>
      <c r="D224" s="30" t="s">
        <v>131</v>
      </c>
      <c r="E224" s="30" t="s">
        <v>131</v>
      </c>
      <c r="F224" s="30" t="s">
        <v>351</v>
      </c>
      <c r="G224" s="30" t="s">
        <v>131</v>
      </c>
    </row>
    <row r="225" spans="1:7" ht="15">
      <c r="A225" s="30" t="s">
        <v>795</v>
      </c>
      <c r="B225" s="30" t="s">
        <v>352</v>
      </c>
      <c r="C225" s="30" t="s">
        <v>147</v>
      </c>
      <c r="D225" s="30" t="s">
        <v>131</v>
      </c>
      <c r="E225" s="30" t="s">
        <v>131</v>
      </c>
      <c r="F225" s="30" t="s">
        <v>147</v>
      </c>
      <c r="G225" s="30" t="s">
        <v>131</v>
      </c>
    </row>
    <row r="226" spans="1:7" ht="15">
      <c r="A226" s="30" t="s">
        <v>796</v>
      </c>
      <c r="B226" s="30" t="s">
        <v>352</v>
      </c>
      <c r="C226" s="30" t="s">
        <v>149</v>
      </c>
      <c r="D226" s="30" t="s">
        <v>131</v>
      </c>
      <c r="E226" s="30" t="s">
        <v>131</v>
      </c>
      <c r="F226" s="30" t="s">
        <v>149</v>
      </c>
      <c r="G226" s="30" t="s">
        <v>131</v>
      </c>
    </row>
    <row r="227" spans="1:7" ht="15">
      <c r="A227" s="30" t="s">
        <v>797</v>
      </c>
      <c r="B227" s="30" t="s">
        <v>352</v>
      </c>
      <c r="C227" s="30" t="s">
        <v>353</v>
      </c>
      <c r="D227" s="30" t="s">
        <v>131</v>
      </c>
      <c r="E227" s="30" t="s">
        <v>131</v>
      </c>
      <c r="F227" s="30" t="s">
        <v>353</v>
      </c>
      <c r="G227" s="30" t="s">
        <v>131</v>
      </c>
    </row>
    <row r="228" spans="1:7" ht="15">
      <c r="A228" s="30" t="s">
        <v>798</v>
      </c>
      <c r="B228" s="30" t="s">
        <v>354</v>
      </c>
      <c r="C228" s="30" t="s">
        <v>355</v>
      </c>
      <c r="D228" s="30" t="s">
        <v>131</v>
      </c>
      <c r="E228" s="30" t="s">
        <v>131</v>
      </c>
      <c r="F228" s="30" t="s">
        <v>355</v>
      </c>
      <c r="G228" s="30" t="s">
        <v>131</v>
      </c>
    </row>
    <row r="229" spans="1:7" ht="15">
      <c r="A229" s="30" t="s">
        <v>799</v>
      </c>
      <c r="B229" s="30" t="s">
        <v>354</v>
      </c>
      <c r="C229" s="30" t="s">
        <v>356</v>
      </c>
      <c r="D229" s="30" t="s">
        <v>131</v>
      </c>
      <c r="E229" s="30" t="s">
        <v>131</v>
      </c>
      <c r="F229" s="30" t="s">
        <v>356</v>
      </c>
      <c r="G229" s="30" t="s">
        <v>131</v>
      </c>
    </row>
    <row r="230" spans="1:7" ht="15">
      <c r="A230" s="30" t="s">
        <v>800</v>
      </c>
      <c r="B230" s="30" t="s">
        <v>354</v>
      </c>
      <c r="C230" s="30" t="s">
        <v>328</v>
      </c>
      <c r="D230" s="30" t="s">
        <v>131</v>
      </c>
      <c r="E230" s="30" t="s">
        <v>131</v>
      </c>
      <c r="F230" s="30" t="s">
        <v>328</v>
      </c>
      <c r="G230" s="30" t="s">
        <v>131</v>
      </c>
    </row>
    <row r="231" spans="1:7" ht="30">
      <c r="A231" s="30" t="s">
        <v>801</v>
      </c>
      <c r="B231" s="30" t="s">
        <v>354</v>
      </c>
      <c r="C231" s="30" t="s">
        <v>338</v>
      </c>
      <c r="D231" s="30" t="s">
        <v>131</v>
      </c>
      <c r="E231" s="30" t="s">
        <v>131</v>
      </c>
      <c r="F231" s="30" t="s">
        <v>338</v>
      </c>
      <c r="G231" s="30" t="s">
        <v>131</v>
      </c>
    </row>
    <row r="232" spans="1:7" ht="45">
      <c r="A232" s="30" t="s">
        <v>802</v>
      </c>
      <c r="B232" s="30" t="s">
        <v>354</v>
      </c>
      <c r="C232" s="30" t="s">
        <v>357</v>
      </c>
      <c r="D232" s="30" t="s">
        <v>131</v>
      </c>
      <c r="E232" s="30" t="s">
        <v>131</v>
      </c>
      <c r="F232" s="30" t="s">
        <v>357</v>
      </c>
      <c r="G232" s="30" t="s">
        <v>131</v>
      </c>
    </row>
    <row r="233" spans="1:7" ht="15">
      <c r="A233" s="30" t="s">
        <v>803</v>
      </c>
      <c r="B233" s="30" t="s">
        <v>354</v>
      </c>
      <c r="C233" s="30" t="s">
        <v>322</v>
      </c>
      <c r="D233" s="30" t="s">
        <v>131</v>
      </c>
      <c r="E233" s="30" t="s">
        <v>131</v>
      </c>
      <c r="F233" s="30" t="s">
        <v>322</v>
      </c>
      <c r="G233" s="30" t="s">
        <v>131</v>
      </c>
    </row>
    <row r="234" spans="1:7" ht="15">
      <c r="A234" s="30" t="s">
        <v>804</v>
      </c>
      <c r="B234" s="30" t="s">
        <v>358</v>
      </c>
      <c r="C234" s="30" t="s">
        <v>359</v>
      </c>
      <c r="D234" s="30" t="s">
        <v>131</v>
      </c>
      <c r="E234" s="30" t="s">
        <v>131</v>
      </c>
      <c r="F234" s="30" t="s">
        <v>359</v>
      </c>
      <c r="G234" s="30" t="s">
        <v>131</v>
      </c>
    </row>
    <row r="235" spans="1:7" ht="15">
      <c r="A235" s="30" t="s">
        <v>805</v>
      </c>
      <c r="B235" s="30" t="s">
        <v>358</v>
      </c>
      <c r="C235" s="30" t="s">
        <v>147</v>
      </c>
      <c r="D235" s="30" t="s">
        <v>131</v>
      </c>
      <c r="E235" s="30" t="s">
        <v>131</v>
      </c>
      <c r="F235" s="30" t="s">
        <v>147</v>
      </c>
      <c r="G235" s="30" t="s">
        <v>131</v>
      </c>
    </row>
    <row r="236" spans="1:7" ht="15">
      <c r="A236" s="30" t="s">
        <v>806</v>
      </c>
      <c r="B236" s="30" t="s">
        <v>358</v>
      </c>
      <c r="C236" s="30" t="s">
        <v>355</v>
      </c>
      <c r="D236" s="30" t="s">
        <v>131</v>
      </c>
      <c r="E236" s="30" t="s">
        <v>131</v>
      </c>
      <c r="F236" s="30" t="s">
        <v>355</v>
      </c>
      <c r="G236" s="30" t="s">
        <v>131</v>
      </c>
    </row>
    <row r="237" spans="1:7" ht="15">
      <c r="A237" s="30" t="s">
        <v>807</v>
      </c>
      <c r="B237" s="30" t="s">
        <v>358</v>
      </c>
      <c r="C237" s="30" t="s">
        <v>360</v>
      </c>
      <c r="D237" s="30" t="s">
        <v>131</v>
      </c>
      <c r="E237" s="30" t="s">
        <v>131</v>
      </c>
      <c r="F237" s="30" t="s">
        <v>360</v>
      </c>
      <c r="G237" s="30" t="s">
        <v>131</v>
      </c>
    </row>
    <row r="238" spans="1:7" ht="15">
      <c r="A238" s="30" t="s">
        <v>808</v>
      </c>
      <c r="B238" s="30" t="s">
        <v>358</v>
      </c>
      <c r="C238" s="30" t="s">
        <v>149</v>
      </c>
      <c r="D238" s="30" t="s">
        <v>131</v>
      </c>
      <c r="E238" s="30" t="s">
        <v>131</v>
      </c>
      <c r="F238" s="30" t="s">
        <v>149</v>
      </c>
      <c r="G238" s="30" t="s">
        <v>131</v>
      </c>
    </row>
    <row r="239" spans="1:7" ht="15">
      <c r="A239" s="30" t="s">
        <v>809</v>
      </c>
      <c r="B239" s="30" t="s">
        <v>358</v>
      </c>
      <c r="C239" s="30" t="s">
        <v>361</v>
      </c>
      <c r="D239" s="30" t="s">
        <v>131</v>
      </c>
      <c r="E239" s="30" t="s">
        <v>131</v>
      </c>
      <c r="F239" s="30" t="s">
        <v>361</v>
      </c>
      <c r="G239" s="30" t="s">
        <v>131</v>
      </c>
    </row>
    <row r="240" spans="1:7" ht="15">
      <c r="A240" s="30" t="s">
        <v>810</v>
      </c>
      <c r="B240" s="30" t="s">
        <v>358</v>
      </c>
      <c r="C240" s="30" t="s">
        <v>362</v>
      </c>
      <c r="D240" s="30" t="s">
        <v>131</v>
      </c>
      <c r="E240" s="30" t="s">
        <v>131</v>
      </c>
      <c r="F240" s="30" t="s">
        <v>362</v>
      </c>
      <c r="G240" s="30" t="s">
        <v>131</v>
      </c>
    </row>
    <row r="241" spans="1:7" ht="15">
      <c r="A241" s="30" t="s">
        <v>811</v>
      </c>
      <c r="B241" s="30" t="s">
        <v>358</v>
      </c>
      <c r="C241" s="30" t="s">
        <v>363</v>
      </c>
      <c r="D241" s="30" t="s">
        <v>131</v>
      </c>
      <c r="E241" s="30" t="s">
        <v>131</v>
      </c>
      <c r="F241" s="30" t="s">
        <v>363</v>
      </c>
      <c r="G241" s="30" t="s">
        <v>131</v>
      </c>
    </row>
    <row r="242" spans="1:7" ht="15">
      <c r="A242" s="30" t="s">
        <v>812</v>
      </c>
      <c r="B242" s="30" t="s">
        <v>358</v>
      </c>
      <c r="C242" s="30" t="s">
        <v>364</v>
      </c>
      <c r="D242" s="30" t="s">
        <v>131</v>
      </c>
      <c r="E242" s="30" t="s">
        <v>131</v>
      </c>
      <c r="F242" s="30" t="s">
        <v>364</v>
      </c>
      <c r="G242" s="30" t="s">
        <v>131</v>
      </c>
    </row>
    <row r="243" spans="1:7" ht="15">
      <c r="A243" s="30" t="s">
        <v>813</v>
      </c>
      <c r="B243" s="30" t="s">
        <v>365</v>
      </c>
      <c r="C243" s="30" t="s">
        <v>366</v>
      </c>
      <c r="D243" s="30" t="s">
        <v>131</v>
      </c>
      <c r="E243" s="30" t="s">
        <v>131</v>
      </c>
      <c r="F243" s="30" t="s">
        <v>366</v>
      </c>
      <c r="G243" s="30" t="s">
        <v>131</v>
      </c>
    </row>
    <row r="244" spans="1:7" ht="15">
      <c r="A244" s="30" t="s">
        <v>814</v>
      </c>
      <c r="B244" s="30" t="s">
        <v>365</v>
      </c>
      <c r="C244" s="30" t="s">
        <v>362</v>
      </c>
      <c r="D244" s="30" t="s">
        <v>131</v>
      </c>
      <c r="E244" s="30" t="s">
        <v>131</v>
      </c>
      <c r="F244" s="30" t="s">
        <v>362</v>
      </c>
      <c r="G244" s="30" t="s">
        <v>131</v>
      </c>
    </row>
    <row r="245" spans="1:7" ht="15">
      <c r="A245" s="30" t="s">
        <v>815</v>
      </c>
      <c r="B245" s="30" t="s">
        <v>365</v>
      </c>
      <c r="C245" s="30" t="s">
        <v>367</v>
      </c>
      <c r="D245" s="30" t="s">
        <v>131</v>
      </c>
      <c r="E245" s="30" t="s">
        <v>131</v>
      </c>
      <c r="F245" s="30" t="s">
        <v>367</v>
      </c>
      <c r="G245" s="30" t="s">
        <v>131</v>
      </c>
    </row>
    <row r="246" spans="1:7" ht="15">
      <c r="A246" s="30" t="s">
        <v>816</v>
      </c>
      <c r="B246" s="30" t="s">
        <v>365</v>
      </c>
      <c r="C246" s="30" t="s">
        <v>191</v>
      </c>
      <c r="D246" s="30" t="s">
        <v>131</v>
      </c>
      <c r="E246" s="30" t="s">
        <v>131</v>
      </c>
      <c r="F246" s="30" t="s">
        <v>191</v>
      </c>
      <c r="G246" s="30" t="s">
        <v>131</v>
      </c>
    </row>
    <row r="247" spans="1:7" ht="15">
      <c r="A247" s="30" t="s">
        <v>817</v>
      </c>
      <c r="B247" s="30" t="s">
        <v>365</v>
      </c>
      <c r="C247" s="30" t="s">
        <v>368</v>
      </c>
      <c r="D247" s="30" t="s">
        <v>131</v>
      </c>
      <c r="E247" s="30" t="s">
        <v>131</v>
      </c>
      <c r="F247" s="30" t="s">
        <v>368</v>
      </c>
      <c r="G247" s="30" t="s">
        <v>131</v>
      </c>
    </row>
    <row r="248" spans="1:7" ht="15">
      <c r="A248" s="30" t="s">
        <v>818</v>
      </c>
      <c r="B248" s="30" t="s">
        <v>369</v>
      </c>
      <c r="C248" s="30" t="s">
        <v>370</v>
      </c>
      <c r="D248" s="30" t="s">
        <v>131</v>
      </c>
      <c r="E248" s="30" t="s">
        <v>131</v>
      </c>
      <c r="F248" s="30" t="s">
        <v>370</v>
      </c>
      <c r="G248" s="30" t="s">
        <v>131</v>
      </c>
    </row>
    <row r="249" spans="1:7" ht="15">
      <c r="A249" s="30" t="s">
        <v>819</v>
      </c>
      <c r="B249" s="30" t="s">
        <v>369</v>
      </c>
      <c r="C249" s="30" t="s">
        <v>359</v>
      </c>
      <c r="D249" s="30" t="s">
        <v>131</v>
      </c>
      <c r="E249" s="30" t="s">
        <v>131</v>
      </c>
      <c r="F249" s="30" t="s">
        <v>359</v>
      </c>
      <c r="G249" s="30" t="s">
        <v>131</v>
      </c>
    </row>
    <row r="250" spans="1:7" ht="15">
      <c r="A250" s="30" t="s">
        <v>820</v>
      </c>
      <c r="B250" s="30" t="s">
        <v>369</v>
      </c>
      <c r="C250" s="30" t="s">
        <v>371</v>
      </c>
      <c r="D250" s="30" t="s">
        <v>131</v>
      </c>
      <c r="E250" s="30" t="s">
        <v>131</v>
      </c>
      <c r="F250" s="30" t="s">
        <v>371</v>
      </c>
      <c r="G250" s="30" t="s">
        <v>131</v>
      </c>
    </row>
    <row r="251" spans="1:7" ht="15">
      <c r="A251" s="30" t="s">
        <v>821</v>
      </c>
      <c r="B251" s="30" t="s">
        <v>369</v>
      </c>
      <c r="C251" s="30" t="s">
        <v>372</v>
      </c>
      <c r="D251" s="30" t="s">
        <v>131</v>
      </c>
      <c r="E251" s="30" t="s">
        <v>131</v>
      </c>
      <c r="F251" s="30" t="s">
        <v>372</v>
      </c>
      <c r="G251" s="30" t="s">
        <v>131</v>
      </c>
    </row>
    <row r="252" spans="1:7" ht="15">
      <c r="A252" s="30" t="s">
        <v>822</v>
      </c>
      <c r="B252" s="30" t="s">
        <v>369</v>
      </c>
      <c r="C252" s="30" t="s">
        <v>373</v>
      </c>
      <c r="D252" s="30" t="s">
        <v>131</v>
      </c>
      <c r="E252" s="30" t="s">
        <v>131</v>
      </c>
      <c r="F252" s="30" t="s">
        <v>373</v>
      </c>
      <c r="G252" s="30" t="s">
        <v>131</v>
      </c>
    </row>
    <row r="253" spans="1:7" ht="15">
      <c r="A253" s="30" t="s">
        <v>823</v>
      </c>
      <c r="B253" s="30" t="s">
        <v>369</v>
      </c>
      <c r="C253" s="30" t="s">
        <v>374</v>
      </c>
      <c r="D253" s="30" t="s">
        <v>131</v>
      </c>
      <c r="E253" s="30" t="s">
        <v>131</v>
      </c>
      <c r="F253" s="30" t="s">
        <v>374</v>
      </c>
      <c r="G253" s="30" t="s">
        <v>131</v>
      </c>
    </row>
    <row r="254" spans="1:7" ht="15">
      <c r="A254" s="30" t="s">
        <v>824</v>
      </c>
      <c r="B254" s="30" t="s">
        <v>369</v>
      </c>
      <c r="C254" s="30" t="s">
        <v>375</v>
      </c>
      <c r="D254" s="30" t="s">
        <v>131</v>
      </c>
      <c r="E254" s="30" t="s">
        <v>131</v>
      </c>
      <c r="F254" s="30" t="s">
        <v>375</v>
      </c>
      <c r="G254" s="30" t="s">
        <v>131</v>
      </c>
    </row>
    <row r="255" spans="1:7" ht="15">
      <c r="A255" s="30" t="s">
        <v>825</v>
      </c>
      <c r="B255" s="30" t="s">
        <v>369</v>
      </c>
      <c r="C255" s="30" t="s">
        <v>376</v>
      </c>
      <c r="D255" s="30" t="s">
        <v>131</v>
      </c>
      <c r="E255" s="30" t="s">
        <v>131</v>
      </c>
      <c r="F255" s="30" t="s">
        <v>376</v>
      </c>
      <c r="G255" s="30" t="s">
        <v>131</v>
      </c>
    </row>
    <row r="256" spans="1:7" ht="15">
      <c r="A256" s="30" t="s">
        <v>826</v>
      </c>
      <c r="B256" s="30" t="s">
        <v>369</v>
      </c>
      <c r="C256" s="30" t="s">
        <v>377</v>
      </c>
      <c r="D256" s="30" t="s">
        <v>131</v>
      </c>
      <c r="E256" s="30" t="s">
        <v>131</v>
      </c>
      <c r="F256" s="30" t="s">
        <v>377</v>
      </c>
      <c r="G256" s="30" t="s">
        <v>131</v>
      </c>
    </row>
    <row r="257" spans="1:7" ht="15">
      <c r="A257" s="30" t="s">
        <v>827</v>
      </c>
      <c r="B257" s="30" t="s">
        <v>369</v>
      </c>
      <c r="C257" s="30" t="s">
        <v>378</v>
      </c>
      <c r="D257" s="30" t="s">
        <v>131</v>
      </c>
      <c r="E257" s="30" t="s">
        <v>131</v>
      </c>
      <c r="F257" s="30" t="s">
        <v>378</v>
      </c>
      <c r="G257" s="30" t="s">
        <v>131</v>
      </c>
    </row>
    <row r="258" spans="1:7" ht="30">
      <c r="A258" s="30" t="s">
        <v>828</v>
      </c>
      <c r="B258" s="30" t="s">
        <v>369</v>
      </c>
      <c r="C258" s="30" t="s">
        <v>379</v>
      </c>
      <c r="D258" s="30" t="s">
        <v>131</v>
      </c>
      <c r="E258" s="30" t="s">
        <v>131</v>
      </c>
      <c r="F258" s="30" t="s">
        <v>379</v>
      </c>
      <c r="G258" s="30" t="s">
        <v>131</v>
      </c>
    </row>
    <row r="259" spans="1:7" ht="15">
      <c r="A259" s="30" t="s">
        <v>829</v>
      </c>
      <c r="B259" s="30" t="s">
        <v>369</v>
      </c>
      <c r="C259" s="30" t="s">
        <v>380</v>
      </c>
      <c r="D259" s="30" t="s">
        <v>131</v>
      </c>
      <c r="E259" s="30" t="s">
        <v>131</v>
      </c>
      <c r="F259" s="30" t="s">
        <v>380</v>
      </c>
      <c r="G259" s="30" t="s">
        <v>131</v>
      </c>
    </row>
    <row r="260" spans="1:7" ht="30">
      <c r="A260" s="30" t="s">
        <v>830</v>
      </c>
      <c r="B260" s="30" t="s">
        <v>369</v>
      </c>
      <c r="C260" s="30" t="s">
        <v>381</v>
      </c>
      <c r="D260" s="30" t="s">
        <v>131</v>
      </c>
      <c r="E260" s="30" t="s">
        <v>131</v>
      </c>
      <c r="F260" s="30" t="s">
        <v>381</v>
      </c>
      <c r="G260" s="30" t="s">
        <v>131</v>
      </c>
    </row>
    <row r="261" spans="1:7" ht="15">
      <c r="A261" s="30" t="s">
        <v>831</v>
      </c>
      <c r="B261" s="30" t="s">
        <v>369</v>
      </c>
      <c r="C261" s="30" t="s">
        <v>382</v>
      </c>
      <c r="D261" s="30" t="s">
        <v>131</v>
      </c>
      <c r="E261" s="30" t="s">
        <v>131</v>
      </c>
      <c r="F261" s="30" t="s">
        <v>382</v>
      </c>
      <c r="G261" s="30" t="s">
        <v>131</v>
      </c>
    </row>
    <row r="262" spans="1:7" ht="15">
      <c r="A262" s="30" t="s">
        <v>832</v>
      </c>
      <c r="B262" s="30" t="s">
        <v>369</v>
      </c>
      <c r="C262" s="30" t="s">
        <v>218</v>
      </c>
      <c r="D262" s="30" t="s">
        <v>131</v>
      </c>
      <c r="E262" s="30" t="s">
        <v>131</v>
      </c>
      <c r="F262" s="30" t="s">
        <v>218</v>
      </c>
      <c r="G262" s="30" t="s">
        <v>131</v>
      </c>
    </row>
    <row r="263" spans="1:7" ht="15">
      <c r="A263" s="30" t="s">
        <v>833</v>
      </c>
      <c r="B263" s="30" t="s">
        <v>369</v>
      </c>
      <c r="C263" s="30" t="s">
        <v>383</v>
      </c>
      <c r="D263" s="30" t="s">
        <v>131</v>
      </c>
      <c r="E263" s="30" t="s">
        <v>131</v>
      </c>
      <c r="F263" s="30" t="s">
        <v>383</v>
      </c>
      <c r="G263" s="30" t="s">
        <v>131</v>
      </c>
    </row>
    <row r="264" spans="1:7" ht="15">
      <c r="A264" s="30" t="s">
        <v>834</v>
      </c>
      <c r="B264" s="30" t="s">
        <v>369</v>
      </c>
      <c r="C264" s="30" t="s">
        <v>384</v>
      </c>
      <c r="D264" s="30" t="s">
        <v>131</v>
      </c>
      <c r="E264" s="30" t="s">
        <v>131</v>
      </c>
      <c r="F264" s="30" t="s">
        <v>384</v>
      </c>
      <c r="G264" s="30" t="s">
        <v>131</v>
      </c>
    </row>
    <row r="265" spans="1:7" ht="15">
      <c r="A265" s="30" t="s">
        <v>835</v>
      </c>
      <c r="B265" s="30" t="s">
        <v>369</v>
      </c>
      <c r="C265" s="30" t="s">
        <v>385</v>
      </c>
      <c r="D265" s="30" t="s">
        <v>131</v>
      </c>
      <c r="E265" s="30" t="s">
        <v>131</v>
      </c>
      <c r="F265" s="30" t="s">
        <v>385</v>
      </c>
      <c r="G265" s="30" t="s">
        <v>131</v>
      </c>
    </row>
    <row r="266" spans="1:7" ht="15">
      <c r="A266" s="30" t="s">
        <v>836</v>
      </c>
      <c r="B266" s="30" t="s">
        <v>369</v>
      </c>
      <c r="C266" s="30" t="s">
        <v>197</v>
      </c>
      <c r="D266" s="30" t="s">
        <v>131</v>
      </c>
      <c r="E266" s="30" t="s">
        <v>131</v>
      </c>
      <c r="F266" s="30" t="s">
        <v>197</v>
      </c>
      <c r="G266" s="30" t="s">
        <v>131</v>
      </c>
    </row>
    <row r="267" spans="1:7" ht="15">
      <c r="A267" s="30" t="s">
        <v>837</v>
      </c>
      <c r="B267" s="30" t="s">
        <v>369</v>
      </c>
      <c r="C267" s="30" t="s">
        <v>319</v>
      </c>
      <c r="D267" s="30" t="s">
        <v>131</v>
      </c>
      <c r="E267" s="30" t="s">
        <v>131</v>
      </c>
      <c r="F267" s="30" t="s">
        <v>319</v>
      </c>
      <c r="G267" s="30" t="s">
        <v>131</v>
      </c>
    </row>
    <row r="268" spans="1:7" ht="15">
      <c r="A268" s="30" t="s">
        <v>838</v>
      </c>
      <c r="B268" s="30" t="s">
        <v>369</v>
      </c>
      <c r="C268" s="30" t="s">
        <v>386</v>
      </c>
      <c r="D268" s="30" t="s">
        <v>131</v>
      </c>
      <c r="E268" s="30" t="s">
        <v>131</v>
      </c>
      <c r="F268" s="30" t="s">
        <v>386</v>
      </c>
      <c r="G268" s="30" t="s">
        <v>131</v>
      </c>
    </row>
    <row r="269" spans="1:7" ht="15">
      <c r="A269" s="30" t="s">
        <v>839</v>
      </c>
      <c r="B269" s="30" t="s">
        <v>369</v>
      </c>
      <c r="C269" s="30" t="s">
        <v>285</v>
      </c>
      <c r="D269" s="30" t="s">
        <v>131</v>
      </c>
      <c r="E269" s="30" t="s">
        <v>131</v>
      </c>
      <c r="F269" s="30" t="s">
        <v>285</v>
      </c>
      <c r="G269" s="30" t="s">
        <v>131</v>
      </c>
    </row>
    <row r="270" spans="1:7" ht="15">
      <c r="A270" s="30" t="s">
        <v>840</v>
      </c>
      <c r="B270" s="30" t="s">
        <v>369</v>
      </c>
      <c r="C270" s="30" t="s">
        <v>183</v>
      </c>
      <c r="D270" s="30" t="s">
        <v>131</v>
      </c>
      <c r="E270" s="30" t="s">
        <v>131</v>
      </c>
      <c r="F270" s="30" t="s">
        <v>183</v>
      </c>
      <c r="G270" s="30" t="s">
        <v>131</v>
      </c>
    </row>
    <row r="271" spans="1:7" ht="15">
      <c r="A271" s="30" t="s">
        <v>841</v>
      </c>
      <c r="B271" s="30" t="s">
        <v>369</v>
      </c>
      <c r="C271" s="30" t="s">
        <v>387</v>
      </c>
      <c r="D271" s="30" t="s">
        <v>131</v>
      </c>
      <c r="E271" s="30" t="s">
        <v>131</v>
      </c>
      <c r="F271" s="30" t="s">
        <v>387</v>
      </c>
      <c r="G271" s="30" t="s">
        <v>131</v>
      </c>
    </row>
    <row r="272" spans="1:7" ht="30">
      <c r="A272" s="30" t="s">
        <v>842</v>
      </c>
      <c r="B272" s="30" t="s">
        <v>369</v>
      </c>
      <c r="C272" s="30" t="s">
        <v>388</v>
      </c>
      <c r="D272" s="30" t="s">
        <v>131</v>
      </c>
      <c r="E272" s="30" t="s">
        <v>131</v>
      </c>
      <c r="F272" s="30" t="s">
        <v>388</v>
      </c>
      <c r="G272" s="30" t="s">
        <v>131</v>
      </c>
    </row>
    <row r="273" spans="1:7" ht="45">
      <c r="A273" s="30" t="s">
        <v>843</v>
      </c>
      <c r="B273" s="30" t="s">
        <v>369</v>
      </c>
      <c r="C273" s="30" t="s">
        <v>389</v>
      </c>
      <c r="D273" s="30" t="s">
        <v>131</v>
      </c>
      <c r="E273" s="30" t="s">
        <v>131</v>
      </c>
      <c r="F273" s="30" t="s">
        <v>389</v>
      </c>
      <c r="G273" s="30" t="s">
        <v>131</v>
      </c>
    </row>
    <row r="274" spans="1:7" ht="45">
      <c r="A274" s="30" t="s">
        <v>844</v>
      </c>
      <c r="B274" s="30" t="s">
        <v>369</v>
      </c>
      <c r="C274" s="30" t="s">
        <v>390</v>
      </c>
      <c r="D274" s="30" t="s">
        <v>131</v>
      </c>
      <c r="E274" s="30" t="s">
        <v>131</v>
      </c>
      <c r="F274" s="30" t="s">
        <v>390</v>
      </c>
      <c r="G274" s="30" t="s">
        <v>131</v>
      </c>
    </row>
    <row r="275" spans="1:7" ht="15">
      <c r="A275" s="30" t="s">
        <v>845</v>
      </c>
      <c r="B275" s="30" t="s">
        <v>369</v>
      </c>
      <c r="C275" s="30" t="s">
        <v>391</v>
      </c>
      <c r="D275" s="30" t="s">
        <v>131</v>
      </c>
      <c r="E275" s="30" t="s">
        <v>131</v>
      </c>
      <c r="F275" s="30" t="s">
        <v>391</v>
      </c>
      <c r="G275" s="30" t="s">
        <v>131</v>
      </c>
    </row>
    <row r="276" spans="1:7" ht="15">
      <c r="A276" s="30" t="s">
        <v>846</v>
      </c>
      <c r="B276" s="30" t="s">
        <v>369</v>
      </c>
      <c r="C276" s="30" t="s">
        <v>392</v>
      </c>
      <c r="D276" s="30" t="s">
        <v>131</v>
      </c>
      <c r="E276" s="30" t="s">
        <v>131</v>
      </c>
      <c r="F276" s="30" t="s">
        <v>392</v>
      </c>
      <c r="G276" s="30" t="s">
        <v>131</v>
      </c>
    </row>
    <row r="277" spans="1:7" ht="15">
      <c r="A277" s="30" t="s">
        <v>847</v>
      </c>
      <c r="B277" s="30" t="s">
        <v>369</v>
      </c>
      <c r="C277" s="30" t="s">
        <v>361</v>
      </c>
      <c r="D277" s="30" t="s">
        <v>131</v>
      </c>
      <c r="E277" s="30" t="s">
        <v>131</v>
      </c>
      <c r="F277" s="30" t="s">
        <v>361</v>
      </c>
      <c r="G277" s="30" t="s">
        <v>131</v>
      </c>
    </row>
    <row r="278" spans="1:7" ht="15">
      <c r="A278" s="30" t="s">
        <v>848</v>
      </c>
      <c r="B278" s="30" t="s">
        <v>369</v>
      </c>
      <c r="C278" s="30" t="s">
        <v>393</v>
      </c>
      <c r="D278" s="30" t="s">
        <v>131</v>
      </c>
      <c r="E278" s="30" t="s">
        <v>131</v>
      </c>
      <c r="F278" s="30" t="s">
        <v>393</v>
      </c>
      <c r="G278" s="30" t="s">
        <v>131</v>
      </c>
    </row>
    <row r="279" spans="1:7" ht="15">
      <c r="A279" s="30" t="s">
        <v>849</v>
      </c>
      <c r="B279" s="30" t="s">
        <v>369</v>
      </c>
      <c r="C279" s="30" t="s">
        <v>394</v>
      </c>
      <c r="D279" s="30" t="s">
        <v>131</v>
      </c>
      <c r="E279" s="30" t="s">
        <v>131</v>
      </c>
      <c r="F279" s="30" t="s">
        <v>394</v>
      </c>
      <c r="G279" s="30" t="s">
        <v>131</v>
      </c>
    </row>
    <row r="280" spans="1:7" ht="15">
      <c r="A280" s="30" t="s">
        <v>850</v>
      </c>
      <c r="B280" s="30" t="s">
        <v>369</v>
      </c>
      <c r="C280" s="30" t="s">
        <v>395</v>
      </c>
      <c r="D280" s="30" t="s">
        <v>131</v>
      </c>
      <c r="E280" s="30" t="s">
        <v>131</v>
      </c>
      <c r="F280" s="30" t="s">
        <v>395</v>
      </c>
      <c r="G280" s="30" t="s">
        <v>131</v>
      </c>
    </row>
    <row r="281" spans="1:7" ht="15">
      <c r="A281" s="30" t="s">
        <v>851</v>
      </c>
      <c r="B281" s="30" t="s">
        <v>369</v>
      </c>
      <c r="C281" s="30" t="s">
        <v>396</v>
      </c>
      <c r="D281" s="30" t="s">
        <v>131</v>
      </c>
      <c r="E281" s="30" t="s">
        <v>131</v>
      </c>
      <c r="F281" s="30" t="s">
        <v>396</v>
      </c>
      <c r="G281" s="30" t="s">
        <v>131</v>
      </c>
    </row>
    <row r="282" spans="1:7" ht="15">
      <c r="A282" s="30" t="s">
        <v>852</v>
      </c>
      <c r="B282" s="30" t="s">
        <v>369</v>
      </c>
      <c r="C282" s="30" t="s">
        <v>397</v>
      </c>
      <c r="D282" s="30" t="s">
        <v>131</v>
      </c>
      <c r="E282" s="30" t="s">
        <v>131</v>
      </c>
      <c r="F282" s="30" t="s">
        <v>397</v>
      </c>
      <c r="G282" s="30" t="s">
        <v>131</v>
      </c>
    </row>
    <row r="283" spans="1:7" ht="15">
      <c r="A283" s="30" t="s">
        <v>853</v>
      </c>
      <c r="B283" s="30" t="s">
        <v>369</v>
      </c>
      <c r="C283" s="30" t="s">
        <v>398</v>
      </c>
      <c r="D283" s="30" t="s">
        <v>131</v>
      </c>
      <c r="E283" s="30" t="s">
        <v>131</v>
      </c>
      <c r="F283" s="30" t="s">
        <v>359</v>
      </c>
      <c r="G283" s="30" t="s">
        <v>131</v>
      </c>
    </row>
    <row r="284" spans="1:7" ht="15">
      <c r="A284" s="30" t="s">
        <v>854</v>
      </c>
      <c r="B284" s="30" t="s">
        <v>369</v>
      </c>
      <c r="C284" s="30" t="s">
        <v>399</v>
      </c>
      <c r="D284" s="30" t="s">
        <v>131</v>
      </c>
      <c r="E284" s="30" t="s">
        <v>131</v>
      </c>
      <c r="F284" s="30" t="s">
        <v>398</v>
      </c>
      <c r="G284" s="30" t="s">
        <v>131</v>
      </c>
    </row>
    <row r="285" spans="1:7" ht="15">
      <c r="A285" s="30" t="s">
        <v>855</v>
      </c>
      <c r="B285" s="30" t="s">
        <v>369</v>
      </c>
      <c r="C285" s="30" t="s">
        <v>400</v>
      </c>
      <c r="D285" s="30" t="s">
        <v>131</v>
      </c>
      <c r="E285" s="30" t="s">
        <v>131</v>
      </c>
      <c r="F285" s="30" t="s">
        <v>399</v>
      </c>
      <c r="G285" s="30" t="s">
        <v>131</v>
      </c>
    </row>
    <row r="286" spans="1:7" ht="15">
      <c r="A286" s="30" t="s">
        <v>856</v>
      </c>
      <c r="B286" s="30" t="s">
        <v>401</v>
      </c>
      <c r="C286" s="30" t="s">
        <v>218</v>
      </c>
      <c r="D286" s="30" t="s">
        <v>131</v>
      </c>
      <c r="E286" s="30" t="s">
        <v>131</v>
      </c>
      <c r="F286" s="30" t="s">
        <v>218</v>
      </c>
      <c r="G286" s="30" t="s">
        <v>131</v>
      </c>
    </row>
    <row r="287" spans="1:7" ht="15">
      <c r="A287" s="30" t="s">
        <v>857</v>
      </c>
      <c r="B287" s="30" t="s">
        <v>401</v>
      </c>
      <c r="C287" s="30" t="s">
        <v>331</v>
      </c>
      <c r="D287" s="30" t="s">
        <v>131</v>
      </c>
      <c r="E287" s="30" t="s">
        <v>131</v>
      </c>
      <c r="F287" s="30" t="s">
        <v>331</v>
      </c>
      <c r="G287" s="30" t="s">
        <v>131</v>
      </c>
    </row>
    <row r="288" spans="1:7" ht="15">
      <c r="A288" s="30" t="s">
        <v>858</v>
      </c>
      <c r="B288" s="30" t="s">
        <v>401</v>
      </c>
      <c r="C288" s="30" t="s">
        <v>402</v>
      </c>
      <c r="D288" s="30" t="s">
        <v>131</v>
      </c>
      <c r="E288" s="30" t="s">
        <v>131</v>
      </c>
      <c r="F288" s="30" t="s">
        <v>402</v>
      </c>
      <c r="G288" s="30" t="s">
        <v>131</v>
      </c>
    </row>
    <row r="289" spans="1:7" ht="15">
      <c r="A289" s="30" t="s">
        <v>859</v>
      </c>
      <c r="B289" s="30" t="s">
        <v>401</v>
      </c>
      <c r="C289" s="30" t="s">
        <v>334</v>
      </c>
      <c r="D289" s="30" t="s">
        <v>131</v>
      </c>
      <c r="E289" s="30" t="s">
        <v>131</v>
      </c>
      <c r="F289" s="30" t="s">
        <v>334</v>
      </c>
      <c r="G289" s="30" t="s">
        <v>131</v>
      </c>
    </row>
    <row r="290" spans="1:7" ht="45">
      <c r="A290" s="30" t="s">
        <v>860</v>
      </c>
      <c r="B290" s="30" t="s">
        <v>401</v>
      </c>
      <c r="C290" s="30" t="s">
        <v>343</v>
      </c>
      <c r="D290" s="30" t="s">
        <v>131</v>
      </c>
      <c r="E290" s="30" t="s">
        <v>131</v>
      </c>
      <c r="F290" s="30" t="s">
        <v>343</v>
      </c>
      <c r="G290" s="30" t="s">
        <v>131</v>
      </c>
    </row>
    <row r="291" spans="1:7" ht="45">
      <c r="A291" s="30" t="s">
        <v>861</v>
      </c>
      <c r="B291" s="30" t="s">
        <v>401</v>
      </c>
      <c r="C291" s="30" t="s">
        <v>389</v>
      </c>
      <c r="D291" s="30" t="s">
        <v>131</v>
      </c>
      <c r="E291" s="30" t="s">
        <v>131</v>
      </c>
      <c r="F291" s="30" t="s">
        <v>389</v>
      </c>
      <c r="G291" s="30" t="s">
        <v>131</v>
      </c>
    </row>
    <row r="292" spans="1:7" ht="30">
      <c r="A292" s="30" t="s">
        <v>862</v>
      </c>
      <c r="B292" s="30" t="s">
        <v>401</v>
      </c>
      <c r="C292" s="30" t="s">
        <v>338</v>
      </c>
      <c r="D292" s="30" t="s">
        <v>131</v>
      </c>
      <c r="E292" s="30" t="s">
        <v>131</v>
      </c>
      <c r="F292" s="30" t="s">
        <v>338</v>
      </c>
      <c r="G292" s="30" t="s">
        <v>131</v>
      </c>
    </row>
    <row r="293" spans="1:7" ht="45">
      <c r="A293" s="30" t="s">
        <v>863</v>
      </c>
      <c r="B293" s="30" t="s">
        <v>401</v>
      </c>
      <c r="C293" s="30" t="s">
        <v>403</v>
      </c>
      <c r="D293" s="30" t="s">
        <v>131</v>
      </c>
      <c r="E293" s="30" t="s">
        <v>131</v>
      </c>
      <c r="F293" s="30" t="s">
        <v>403</v>
      </c>
      <c r="G293" s="30" t="s">
        <v>131</v>
      </c>
    </row>
    <row r="294" spans="1:7" ht="15">
      <c r="A294" s="30" t="s">
        <v>864</v>
      </c>
      <c r="B294" s="30" t="s">
        <v>401</v>
      </c>
      <c r="C294" s="30" t="s">
        <v>404</v>
      </c>
      <c r="D294" s="30" t="s">
        <v>131</v>
      </c>
      <c r="E294" s="30" t="s">
        <v>131</v>
      </c>
      <c r="F294" s="30" t="s">
        <v>404</v>
      </c>
      <c r="G294" s="30" t="s">
        <v>131</v>
      </c>
    </row>
    <row r="295" spans="1:7" ht="15">
      <c r="A295" s="30" t="s">
        <v>865</v>
      </c>
      <c r="B295" s="30" t="s">
        <v>401</v>
      </c>
      <c r="C295" s="30" t="s">
        <v>322</v>
      </c>
      <c r="D295" s="30" t="s">
        <v>131</v>
      </c>
      <c r="E295" s="30" t="s">
        <v>131</v>
      </c>
      <c r="F295" s="30" t="s">
        <v>322</v>
      </c>
      <c r="G295" s="30" t="s">
        <v>131</v>
      </c>
    </row>
    <row r="296" spans="1:7" ht="15">
      <c r="A296" s="30" t="s">
        <v>866</v>
      </c>
      <c r="B296" s="30" t="s">
        <v>405</v>
      </c>
      <c r="C296" s="30" t="s">
        <v>406</v>
      </c>
      <c r="D296" s="30" t="s">
        <v>131</v>
      </c>
      <c r="E296" s="30" t="s">
        <v>131</v>
      </c>
      <c r="F296" s="30" t="s">
        <v>406</v>
      </c>
      <c r="G296" s="30" t="s">
        <v>131</v>
      </c>
    </row>
    <row r="297" spans="1:7" ht="15">
      <c r="A297" s="30" t="s">
        <v>867</v>
      </c>
      <c r="B297" s="30" t="s">
        <v>405</v>
      </c>
      <c r="C297" s="30" t="s">
        <v>375</v>
      </c>
      <c r="D297" s="30" t="s">
        <v>131</v>
      </c>
      <c r="E297" s="30" t="s">
        <v>131</v>
      </c>
      <c r="F297" s="30" t="s">
        <v>375</v>
      </c>
      <c r="G297" s="30" t="s">
        <v>131</v>
      </c>
    </row>
    <row r="298" spans="1:7" ht="30">
      <c r="A298" s="30" t="s">
        <v>868</v>
      </c>
      <c r="B298" s="30" t="s">
        <v>405</v>
      </c>
      <c r="C298" s="30" t="s">
        <v>407</v>
      </c>
      <c r="D298" s="30" t="s">
        <v>131</v>
      </c>
      <c r="E298" s="30" t="s">
        <v>131</v>
      </c>
      <c r="F298" s="30" t="s">
        <v>407</v>
      </c>
      <c r="G298" s="30" t="s">
        <v>131</v>
      </c>
    </row>
    <row r="299" spans="1:7" ht="15">
      <c r="A299" s="30" t="s">
        <v>869</v>
      </c>
      <c r="B299" s="30" t="s">
        <v>405</v>
      </c>
      <c r="C299" s="30" t="s">
        <v>376</v>
      </c>
      <c r="D299" s="30" t="s">
        <v>131</v>
      </c>
      <c r="E299" s="30" t="s">
        <v>131</v>
      </c>
      <c r="F299" s="30" t="s">
        <v>376</v>
      </c>
      <c r="G299" s="30" t="s">
        <v>131</v>
      </c>
    </row>
    <row r="300" spans="1:7" ht="15">
      <c r="A300" s="30" t="s">
        <v>870</v>
      </c>
      <c r="B300" s="30" t="s">
        <v>405</v>
      </c>
      <c r="C300" s="30" t="s">
        <v>377</v>
      </c>
      <c r="D300" s="30" t="s">
        <v>131</v>
      </c>
      <c r="E300" s="30" t="s">
        <v>131</v>
      </c>
      <c r="F300" s="30" t="s">
        <v>377</v>
      </c>
      <c r="G300" s="30" t="s">
        <v>131</v>
      </c>
    </row>
    <row r="301" spans="1:7" ht="15">
      <c r="A301" s="30" t="s">
        <v>871</v>
      </c>
      <c r="B301" s="30" t="s">
        <v>405</v>
      </c>
      <c r="C301" s="30" t="s">
        <v>408</v>
      </c>
      <c r="D301" s="30" t="s">
        <v>131</v>
      </c>
      <c r="E301" s="30" t="s">
        <v>131</v>
      </c>
      <c r="F301" s="30" t="s">
        <v>408</v>
      </c>
      <c r="G301" s="30" t="s">
        <v>131</v>
      </c>
    </row>
    <row r="302" spans="1:7" ht="45">
      <c r="A302" s="30" t="s">
        <v>872</v>
      </c>
      <c r="B302" s="30" t="s">
        <v>405</v>
      </c>
      <c r="C302" s="30" t="s">
        <v>409</v>
      </c>
      <c r="D302" s="30" t="s">
        <v>131</v>
      </c>
      <c r="E302" s="30" t="s">
        <v>131</v>
      </c>
      <c r="F302" s="30" t="s">
        <v>409</v>
      </c>
      <c r="G302" s="30" t="s">
        <v>131</v>
      </c>
    </row>
    <row r="303" spans="1:7" ht="45">
      <c r="A303" s="30" t="s">
        <v>873</v>
      </c>
      <c r="B303" s="30" t="s">
        <v>405</v>
      </c>
      <c r="C303" s="30" t="s">
        <v>410</v>
      </c>
      <c r="D303" s="30" t="s">
        <v>131</v>
      </c>
      <c r="E303" s="30" t="s">
        <v>131</v>
      </c>
      <c r="F303" s="30" t="s">
        <v>410</v>
      </c>
      <c r="G303" s="30" t="s">
        <v>131</v>
      </c>
    </row>
    <row r="304" spans="1:7" ht="15">
      <c r="A304" s="30" t="s">
        <v>874</v>
      </c>
      <c r="B304" s="30" t="s">
        <v>405</v>
      </c>
      <c r="C304" s="30" t="s">
        <v>322</v>
      </c>
      <c r="D304" s="30" t="s">
        <v>131</v>
      </c>
      <c r="E304" s="30" t="s">
        <v>131</v>
      </c>
      <c r="F304" s="30" t="s">
        <v>322</v>
      </c>
      <c r="G304" s="30" t="s">
        <v>131</v>
      </c>
    </row>
    <row r="305" spans="1:7" ht="30">
      <c r="A305" s="30" t="s">
        <v>875</v>
      </c>
      <c r="B305" s="30" t="s">
        <v>411</v>
      </c>
      <c r="C305" s="30" t="s">
        <v>412</v>
      </c>
      <c r="D305" s="30" t="s">
        <v>131</v>
      </c>
      <c r="E305" s="30" t="s">
        <v>131</v>
      </c>
      <c r="F305" s="30" t="s">
        <v>412</v>
      </c>
      <c r="G305" s="30" t="s">
        <v>131</v>
      </c>
    </row>
    <row r="306" spans="1:7" ht="30">
      <c r="A306" s="30" t="s">
        <v>876</v>
      </c>
      <c r="B306" s="30" t="s">
        <v>411</v>
      </c>
      <c r="C306" s="30" t="s">
        <v>413</v>
      </c>
      <c r="D306" s="30" t="s">
        <v>131</v>
      </c>
      <c r="E306" s="30" t="s">
        <v>131</v>
      </c>
      <c r="F306" s="30" t="s">
        <v>413</v>
      </c>
      <c r="G306" s="30" t="s">
        <v>131</v>
      </c>
    </row>
    <row r="307" spans="1:7" ht="30">
      <c r="A307" s="30" t="s">
        <v>877</v>
      </c>
      <c r="B307" s="30" t="s">
        <v>411</v>
      </c>
      <c r="C307" s="30" t="s">
        <v>414</v>
      </c>
      <c r="D307" s="30" t="s">
        <v>131</v>
      </c>
      <c r="E307" s="30" t="s">
        <v>131</v>
      </c>
      <c r="F307" s="30" t="s">
        <v>414</v>
      </c>
      <c r="G307" s="30" t="s">
        <v>131</v>
      </c>
    </row>
    <row r="308" spans="1:7" ht="45">
      <c r="A308" s="30" t="s">
        <v>878</v>
      </c>
      <c r="B308" s="30" t="s">
        <v>411</v>
      </c>
      <c r="C308" s="30" t="s">
        <v>415</v>
      </c>
      <c r="D308" s="30" t="s">
        <v>131</v>
      </c>
      <c r="E308" s="30" t="s">
        <v>131</v>
      </c>
      <c r="F308" s="30" t="s">
        <v>415</v>
      </c>
      <c r="G308" s="30" t="s">
        <v>131</v>
      </c>
    </row>
    <row r="309" spans="1:7" ht="15">
      <c r="A309" s="30" t="s">
        <v>879</v>
      </c>
      <c r="B309" s="30" t="s">
        <v>411</v>
      </c>
      <c r="C309" s="30" t="s">
        <v>416</v>
      </c>
      <c r="D309" s="30" t="s">
        <v>131</v>
      </c>
      <c r="E309" s="30" t="s">
        <v>131</v>
      </c>
      <c r="F309" s="30" t="s">
        <v>416</v>
      </c>
      <c r="G309" s="30" t="s">
        <v>131</v>
      </c>
    </row>
    <row r="310" spans="1:7" ht="15">
      <c r="A310" s="30" t="s">
        <v>880</v>
      </c>
      <c r="B310" s="30" t="s">
        <v>411</v>
      </c>
      <c r="C310" s="30" t="s">
        <v>417</v>
      </c>
      <c r="D310" s="30" t="s">
        <v>131</v>
      </c>
      <c r="E310" s="30" t="s">
        <v>131</v>
      </c>
      <c r="F310" s="30" t="s">
        <v>417</v>
      </c>
      <c r="G310" s="30" t="s">
        <v>131</v>
      </c>
    </row>
    <row r="311" spans="1:7" ht="15">
      <c r="A311" s="30" t="s">
        <v>881</v>
      </c>
      <c r="B311" s="30" t="s">
        <v>411</v>
      </c>
      <c r="C311" s="30" t="s">
        <v>418</v>
      </c>
      <c r="D311" s="30" t="s">
        <v>131</v>
      </c>
      <c r="E311" s="30" t="s">
        <v>131</v>
      </c>
      <c r="F311" s="30" t="s">
        <v>418</v>
      </c>
      <c r="G311" s="30" t="s">
        <v>131</v>
      </c>
    </row>
    <row r="312" spans="1:7" ht="15">
      <c r="A312" s="30" t="s">
        <v>882</v>
      </c>
      <c r="B312" s="30" t="s">
        <v>411</v>
      </c>
      <c r="C312" s="30" t="s">
        <v>419</v>
      </c>
      <c r="D312" s="30" t="s">
        <v>131</v>
      </c>
      <c r="E312" s="30" t="s">
        <v>131</v>
      </c>
      <c r="F312" s="30" t="s">
        <v>419</v>
      </c>
      <c r="G312" s="30" t="s">
        <v>131</v>
      </c>
    </row>
    <row r="313" spans="1:7" ht="15">
      <c r="A313" s="30" t="s">
        <v>883</v>
      </c>
      <c r="B313" s="30" t="s">
        <v>411</v>
      </c>
      <c r="C313" s="30" t="s">
        <v>420</v>
      </c>
      <c r="D313" s="30" t="s">
        <v>131</v>
      </c>
      <c r="E313" s="30" t="s">
        <v>131</v>
      </c>
      <c r="F313" s="30" t="s">
        <v>420</v>
      </c>
      <c r="G313" s="30" t="s">
        <v>131</v>
      </c>
    </row>
    <row r="314" spans="1:7" ht="15">
      <c r="A314" s="30" t="s">
        <v>884</v>
      </c>
      <c r="B314" s="30" t="s">
        <v>411</v>
      </c>
      <c r="C314" s="30" t="s">
        <v>421</v>
      </c>
      <c r="D314" s="30" t="s">
        <v>131</v>
      </c>
      <c r="E314" s="30" t="s">
        <v>131</v>
      </c>
      <c r="F314" s="30" t="s">
        <v>421</v>
      </c>
      <c r="G314" s="30" t="s">
        <v>131</v>
      </c>
    </row>
    <row r="315" spans="1:7" ht="15">
      <c r="A315" s="30" t="s">
        <v>885</v>
      </c>
      <c r="B315" s="30" t="s">
        <v>411</v>
      </c>
      <c r="C315" s="30" t="s">
        <v>422</v>
      </c>
      <c r="D315" s="30" t="s">
        <v>131</v>
      </c>
      <c r="E315" s="30" t="s">
        <v>131</v>
      </c>
      <c r="F315" s="30" t="s">
        <v>422</v>
      </c>
      <c r="G315" s="30" t="s">
        <v>131</v>
      </c>
    </row>
    <row r="316" spans="1:7" ht="15">
      <c r="A316" s="30" t="s">
        <v>886</v>
      </c>
      <c r="B316" s="30" t="s">
        <v>411</v>
      </c>
      <c r="C316" s="30" t="s">
        <v>423</v>
      </c>
      <c r="D316" s="30" t="s">
        <v>131</v>
      </c>
      <c r="E316" s="30" t="s">
        <v>131</v>
      </c>
      <c r="F316" s="30" t="s">
        <v>423</v>
      </c>
      <c r="G316" s="30" t="s">
        <v>131</v>
      </c>
    </row>
    <row r="317" spans="1:7" ht="15">
      <c r="A317" s="30" t="s">
        <v>887</v>
      </c>
      <c r="B317" s="30" t="s">
        <v>411</v>
      </c>
      <c r="C317" s="30" t="s">
        <v>424</v>
      </c>
      <c r="D317" s="30" t="s">
        <v>131</v>
      </c>
      <c r="E317" s="30" t="s">
        <v>131</v>
      </c>
      <c r="F317" s="30" t="s">
        <v>424</v>
      </c>
      <c r="G317" s="30" t="s">
        <v>131</v>
      </c>
    </row>
    <row r="318" spans="1:7" ht="15">
      <c r="A318" s="30" t="s">
        <v>888</v>
      </c>
      <c r="B318" s="30" t="s">
        <v>411</v>
      </c>
      <c r="C318" s="30" t="s">
        <v>322</v>
      </c>
      <c r="D318" s="30" t="s">
        <v>131</v>
      </c>
      <c r="E318" s="30" t="s">
        <v>131</v>
      </c>
      <c r="F318" s="30" t="s">
        <v>322</v>
      </c>
      <c r="G318" s="30" t="s">
        <v>131</v>
      </c>
    </row>
    <row r="319" spans="1:7" ht="15">
      <c r="A319" s="30" t="s">
        <v>889</v>
      </c>
      <c r="B319" s="30" t="s">
        <v>411</v>
      </c>
      <c r="C319" s="30" t="s">
        <v>351</v>
      </c>
      <c r="D319" s="30" t="s">
        <v>131</v>
      </c>
      <c r="E319" s="30" t="s">
        <v>131</v>
      </c>
      <c r="F319" s="30" t="s">
        <v>351</v>
      </c>
      <c r="G319" s="30" t="s">
        <v>131</v>
      </c>
    </row>
    <row r="320" spans="1:7" ht="30">
      <c r="A320" s="30" t="s">
        <v>890</v>
      </c>
      <c r="B320" s="30" t="s">
        <v>411</v>
      </c>
      <c r="C320" s="30" t="s">
        <v>425</v>
      </c>
      <c r="D320" s="30" t="s">
        <v>131</v>
      </c>
      <c r="E320" s="30" t="s">
        <v>131</v>
      </c>
      <c r="F320" s="30" t="s">
        <v>425</v>
      </c>
      <c r="G320" s="30" t="s">
        <v>131</v>
      </c>
    </row>
    <row r="321" spans="1:7" ht="45">
      <c r="A321" s="30" t="s">
        <v>891</v>
      </c>
      <c r="B321" s="30" t="s">
        <v>426</v>
      </c>
      <c r="C321" s="30" t="s">
        <v>427</v>
      </c>
      <c r="D321" s="30" t="s">
        <v>131</v>
      </c>
      <c r="E321" s="30" t="s">
        <v>131</v>
      </c>
      <c r="F321" s="30" t="s">
        <v>427</v>
      </c>
      <c r="G321" s="30" t="s">
        <v>131</v>
      </c>
    </row>
    <row r="322" spans="1:7" ht="30">
      <c r="A322" s="30" t="s">
        <v>892</v>
      </c>
      <c r="B322" s="30" t="s">
        <v>426</v>
      </c>
      <c r="C322" s="30" t="s">
        <v>342</v>
      </c>
      <c r="D322" s="30" t="s">
        <v>131</v>
      </c>
      <c r="E322" s="30" t="s">
        <v>131</v>
      </c>
      <c r="F322" s="30" t="s">
        <v>342</v>
      </c>
      <c r="G322" s="30" t="s">
        <v>131</v>
      </c>
    </row>
    <row r="323" spans="1:7" ht="30">
      <c r="A323" s="30" t="s">
        <v>893</v>
      </c>
      <c r="B323" s="30" t="s">
        <v>426</v>
      </c>
      <c r="C323" s="30" t="s">
        <v>428</v>
      </c>
      <c r="D323" s="30" t="s">
        <v>131</v>
      </c>
      <c r="E323" s="30" t="s">
        <v>131</v>
      </c>
      <c r="F323" s="30" t="s">
        <v>428</v>
      </c>
      <c r="G323" s="30" t="s">
        <v>131</v>
      </c>
    </row>
    <row r="324" spans="1:7" ht="30">
      <c r="A324" s="30" t="s">
        <v>894</v>
      </c>
      <c r="B324" s="30" t="s">
        <v>426</v>
      </c>
      <c r="C324" s="30" t="s">
        <v>218</v>
      </c>
      <c r="D324" s="30" t="s">
        <v>131</v>
      </c>
      <c r="E324" s="30" t="s">
        <v>131</v>
      </c>
      <c r="F324" s="30" t="s">
        <v>218</v>
      </c>
      <c r="G324" s="30" t="s">
        <v>131</v>
      </c>
    </row>
    <row r="325" spans="1:7" ht="30">
      <c r="A325" s="30" t="s">
        <v>895</v>
      </c>
      <c r="B325" s="30" t="s">
        <v>426</v>
      </c>
      <c r="C325" s="30" t="s">
        <v>429</v>
      </c>
      <c r="D325" s="30" t="s">
        <v>131</v>
      </c>
      <c r="E325" s="30" t="s">
        <v>131</v>
      </c>
      <c r="F325" s="30" t="s">
        <v>429</v>
      </c>
      <c r="G325" s="30" t="s">
        <v>131</v>
      </c>
    </row>
    <row r="326" spans="1:7" ht="30">
      <c r="A326" s="30" t="s">
        <v>896</v>
      </c>
      <c r="B326" s="30" t="s">
        <v>426</v>
      </c>
      <c r="C326" s="30" t="s">
        <v>430</v>
      </c>
      <c r="D326" s="30" t="s">
        <v>131</v>
      </c>
      <c r="E326" s="30" t="s">
        <v>131</v>
      </c>
      <c r="F326" s="30" t="s">
        <v>430</v>
      </c>
      <c r="G326" s="30" t="s">
        <v>131</v>
      </c>
    </row>
    <row r="327" spans="1:7" ht="30">
      <c r="A327" s="30" t="s">
        <v>897</v>
      </c>
      <c r="B327" s="30" t="s">
        <v>426</v>
      </c>
      <c r="C327" s="30" t="s">
        <v>431</v>
      </c>
      <c r="D327" s="30" t="s">
        <v>131</v>
      </c>
      <c r="E327" s="30" t="s">
        <v>131</v>
      </c>
      <c r="F327" s="30" t="s">
        <v>431</v>
      </c>
      <c r="G327" s="30" t="s">
        <v>131</v>
      </c>
    </row>
    <row r="328" spans="1:7" ht="30">
      <c r="A328" s="30" t="s">
        <v>898</v>
      </c>
      <c r="B328" s="30" t="s">
        <v>426</v>
      </c>
      <c r="C328" s="30" t="s">
        <v>432</v>
      </c>
      <c r="D328" s="30" t="s">
        <v>131</v>
      </c>
      <c r="E328" s="30" t="s">
        <v>131</v>
      </c>
      <c r="F328" s="30" t="s">
        <v>432</v>
      </c>
      <c r="G328" s="30" t="s">
        <v>131</v>
      </c>
    </row>
    <row r="329" spans="1:7" ht="30">
      <c r="A329" s="30" t="s">
        <v>899</v>
      </c>
      <c r="B329" s="30" t="s">
        <v>426</v>
      </c>
      <c r="C329" s="30" t="s">
        <v>285</v>
      </c>
      <c r="D329" s="30" t="s">
        <v>131</v>
      </c>
      <c r="E329" s="30" t="s">
        <v>131</v>
      </c>
      <c r="F329" s="30" t="s">
        <v>285</v>
      </c>
      <c r="G329" s="30" t="s">
        <v>131</v>
      </c>
    </row>
    <row r="330" spans="1:7" ht="45">
      <c r="A330" s="30" t="s">
        <v>900</v>
      </c>
      <c r="B330" s="30" t="s">
        <v>426</v>
      </c>
      <c r="C330" s="30" t="s">
        <v>343</v>
      </c>
      <c r="D330" s="30" t="s">
        <v>131</v>
      </c>
      <c r="E330" s="30" t="s">
        <v>131</v>
      </c>
      <c r="F330" s="30" t="s">
        <v>343</v>
      </c>
      <c r="G330" s="30" t="s">
        <v>131</v>
      </c>
    </row>
    <row r="331" spans="1:7" ht="45">
      <c r="A331" s="30" t="s">
        <v>901</v>
      </c>
      <c r="B331" s="30" t="s">
        <v>426</v>
      </c>
      <c r="C331" s="30" t="s">
        <v>389</v>
      </c>
      <c r="D331" s="30" t="s">
        <v>131</v>
      </c>
      <c r="E331" s="30" t="s">
        <v>131</v>
      </c>
      <c r="F331" s="30" t="s">
        <v>389</v>
      </c>
      <c r="G331" s="30" t="s">
        <v>131</v>
      </c>
    </row>
    <row r="332" spans="1:7" ht="30">
      <c r="A332" s="30" t="s">
        <v>902</v>
      </c>
      <c r="B332" s="30" t="s">
        <v>426</v>
      </c>
      <c r="C332" s="30" t="s">
        <v>338</v>
      </c>
      <c r="D332" s="30" t="s">
        <v>131</v>
      </c>
      <c r="E332" s="30" t="s">
        <v>131</v>
      </c>
      <c r="F332" s="30" t="s">
        <v>338</v>
      </c>
      <c r="G332" s="30" t="s">
        <v>131</v>
      </c>
    </row>
    <row r="333" spans="1:7" ht="45">
      <c r="A333" s="30" t="s">
        <v>903</v>
      </c>
      <c r="B333" s="30" t="s">
        <v>426</v>
      </c>
      <c r="C333" s="30" t="s">
        <v>403</v>
      </c>
      <c r="D333" s="30" t="s">
        <v>131</v>
      </c>
      <c r="E333" s="30" t="s">
        <v>131</v>
      </c>
      <c r="F333" s="30" t="s">
        <v>403</v>
      </c>
      <c r="G333" s="30" t="s">
        <v>131</v>
      </c>
    </row>
    <row r="334" spans="1:7" ht="30">
      <c r="A334" s="30" t="s">
        <v>904</v>
      </c>
      <c r="B334" s="30" t="s">
        <v>426</v>
      </c>
      <c r="C334" s="30" t="s">
        <v>322</v>
      </c>
      <c r="D334" s="30" t="s">
        <v>131</v>
      </c>
      <c r="E334" s="30" t="s">
        <v>131</v>
      </c>
      <c r="F334" s="30" t="s">
        <v>322</v>
      </c>
      <c r="G334" s="30" t="s">
        <v>131</v>
      </c>
    </row>
    <row r="335" spans="1:7" ht="45">
      <c r="A335" s="30" t="s">
        <v>905</v>
      </c>
      <c r="B335" s="30" t="s">
        <v>433</v>
      </c>
      <c r="C335" s="30" t="s">
        <v>434</v>
      </c>
      <c r="D335" s="30" t="s">
        <v>131</v>
      </c>
      <c r="E335" s="30" t="s">
        <v>131</v>
      </c>
      <c r="F335" s="30" t="s">
        <v>434</v>
      </c>
      <c r="G335" s="30" t="s">
        <v>131</v>
      </c>
    </row>
    <row r="336" spans="1:7" ht="15">
      <c r="A336" s="30" t="s">
        <v>906</v>
      </c>
      <c r="B336" s="30" t="s">
        <v>433</v>
      </c>
      <c r="C336" s="30" t="s">
        <v>435</v>
      </c>
      <c r="D336" s="30" t="s">
        <v>131</v>
      </c>
      <c r="E336" s="30" t="s">
        <v>131</v>
      </c>
      <c r="F336" s="30" t="s">
        <v>435</v>
      </c>
      <c r="G336" s="30" t="s">
        <v>131</v>
      </c>
    </row>
    <row r="337" spans="1:7" ht="15">
      <c r="A337" s="30" t="s">
        <v>907</v>
      </c>
      <c r="B337" s="30" t="s">
        <v>433</v>
      </c>
      <c r="C337" s="30" t="s">
        <v>436</v>
      </c>
      <c r="D337" s="30" t="s">
        <v>131</v>
      </c>
      <c r="E337" s="30" t="s">
        <v>131</v>
      </c>
      <c r="F337" s="30" t="s">
        <v>436</v>
      </c>
      <c r="G337" s="30" t="s">
        <v>131</v>
      </c>
    </row>
    <row r="338" spans="1:7" ht="15">
      <c r="A338" s="30" t="s">
        <v>908</v>
      </c>
      <c r="B338" s="30" t="s">
        <v>433</v>
      </c>
      <c r="C338" s="30" t="s">
        <v>437</v>
      </c>
      <c r="D338" s="30" t="s">
        <v>131</v>
      </c>
      <c r="E338" s="30" t="s">
        <v>131</v>
      </c>
      <c r="F338" s="30" t="s">
        <v>437</v>
      </c>
      <c r="G338" s="30" t="s">
        <v>131</v>
      </c>
    </row>
    <row r="339" spans="1:7" ht="15">
      <c r="A339" s="30" t="s">
        <v>909</v>
      </c>
      <c r="B339" s="30" t="s">
        <v>433</v>
      </c>
      <c r="C339" s="30" t="s">
        <v>353</v>
      </c>
      <c r="D339" s="30" t="s">
        <v>131</v>
      </c>
      <c r="E339" s="30" t="s">
        <v>131</v>
      </c>
      <c r="F339" s="30" t="s">
        <v>353</v>
      </c>
      <c r="G339" s="30" t="s">
        <v>131</v>
      </c>
    </row>
    <row r="340" spans="1:7" ht="15">
      <c r="A340" s="30" t="s">
        <v>910</v>
      </c>
      <c r="B340" s="30" t="s">
        <v>433</v>
      </c>
      <c r="C340" s="30" t="s">
        <v>438</v>
      </c>
      <c r="D340" s="30" t="s">
        <v>131</v>
      </c>
      <c r="E340" s="30" t="s">
        <v>131</v>
      </c>
      <c r="F340" s="30" t="s">
        <v>438</v>
      </c>
      <c r="G340" s="30" t="s">
        <v>131</v>
      </c>
    </row>
    <row r="341" spans="1:7" ht="15">
      <c r="A341" s="30" t="s">
        <v>911</v>
      </c>
      <c r="B341" s="30" t="s">
        <v>439</v>
      </c>
      <c r="C341" s="30" t="s">
        <v>406</v>
      </c>
      <c r="D341" s="30" t="s">
        <v>131</v>
      </c>
      <c r="E341" s="30" t="s">
        <v>131</v>
      </c>
      <c r="F341" s="30" t="s">
        <v>406</v>
      </c>
      <c r="G341" s="30" t="s">
        <v>131</v>
      </c>
    </row>
    <row r="342" spans="1:7" ht="30">
      <c r="A342" s="30" t="s">
        <v>912</v>
      </c>
      <c r="B342" s="30" t="s">
        <v>439</v>
      </c>
      <c r="C342" s="30" t="s">
        <v>440</v>
      </c>
      <c r="D342" s="30" t="s">
        <v>131</v>
      </c>
      <c r="E342" s="30" t="s">
        <v>131</v>
      </c>
      <c r="F342" s="30" t="s">
        <v>440</v>
      </c>
      <c r="G342" s="30" t="s">
        <v>131</v>
      </c>
    </row>
    <row r="343" spans="1:7" ht="30">
      <c r="A343" s="30" t="s">
        <v>913</v>
      </c>
      <c r="B343" s="30" t="s">
        <v>439</v>
      </c>
      <c r="C343" s="30" t="s">
        <v>441</v>
      </c>
      <c r="D343" s="30" t="s">
        <v>131</v>
      </c>
      <c r="E343" s="30" t="s">
        <v>131</v>
      </c>
      <c r="F343" s="30" t="s">
        <v>441</v>
      </c>
      <c r="G343" s="30" t="s">
        <v>131</v>
      </c>
    </row>
    <row r="344" spans="1:7" ht="15">
      <c r="A344" s="30" t="s">
        <v>914</v>
      </c>
      <c r="B344" s="30" t="s">
        <v>439</v>
      </c>
      <c r="C344" s="30" t="s">
        <v>376</v>
      </c>
      <c r="D344" s="30" t="s">
        <v>131</v>
      </c>
      <c r="E344" s="30" t="s">
        <v>131</v>
      </c>
      <c r="F344" s="30" t="s">
        <v>376</v>
      </c>
      <c r="G344" s="30" t="s">
        <v>131</v>
      </c>
    </row>
    <row r="345" spans="1:7" ht="15">
      <c r="A345" s="30" t="s">
        <v>915</v>
      </c>
      <c r="B345" s="30" t="s">
        <v>439</v>
      </c>
      <c r="C345" s="30" t="s">
        <v>377</v>
      </c>
      <c r="D345" s="30" t="s">
        <v>131</v>
      </c>
      <c r="E345" s="30" t="s">
        <v>131</v>
      </c>
      <c r="F345" s="30" t="s">
        <v>377</v>
      </c>
      <c r="G345" s="30" t="s">
        <v>131</v>
      </c>
    </row>
    <row r="346" spans="1:7" ht="30">
      <c r="A346" s="30" t="s">
        <v>916</v>
      </c>
      <c r="B346" s="30" t="s">
        <v>439</v>
      </c>
      <c r="C346" s="30" t="s">
        <v>442</v>
      </c>
      <c r="D346" s="30" t="s">
        <v>131</v>
      </c>
      <c r="E346" s="30" t="s">
        <v>131</v>
      </c>
      <c r="F346" s="30" t="s">
        <v>442</v>
      </c>
      <c r="G346" s="30" t="s">
        <v>131</v>
      </c>
    </row>
    <row r="347" spans="1:7" ht="15">
      <c r="A347" s="30" t="s">
        <v>917</v>
      </c>
      <c r="B347" s="30" t="s">
        <v>439</v>
      </c>
      <c r="C347" s="30" t="s">
        <v>443</v>
      </c>
      <c r="D347" s="30" t="s">
        <v>131</v>
      </c>
      <c r="E347" s="30" t="s">
        <v>131</v>
      </c>
      <c r="F347" s="30" t="s">
        <v>443</v>
      </c>
      <c r="G347" s="30" t="s">
        <v>131</v>
      </c>
    </row>
    <row r="348" spans="1:7" ht="15">
      <c r="A348" s="30" t="s">
        <v>918</v>
      </c>
      <c r="B348" s="30" t="s">
        <v>439</v>
      </c>
      <c r="C348" s="30" t="s">
        <v>383</v>
      </c>
      <c r="D348" s="30" t="s">
        <v>131</v>
      </c>
      <c r="E348" s="30" t="s">
        <v>131</v>
      </c>
      <c r="F348" s="30" t="s">
        <v>383</v>
      </c>
      <c r="G348" s="30" t="s">
        <v>131</v>
      </c>
    </row>
    <row r="349" spans="1:7" ht="15">
      <c r="A349" s="30" t="s">
        <v>919</v>
      </c>
      <c r="B349" s="30" t="s">
        <v>439</v>
      </c>
      <c r="C349" s="30" t="s">
        <v>430</v>
      </c>
      <c r="D349" s="30" t="s">
        <v>131</v>
      </c>
      <c r="E349" s="30" t="s">
        <v>131</v>
      </c>
      <c r="F349" s="30" t="s">
        <v>430</v>
      </c>
      <c r="G349" s="30" t="s">
        <v>131</v>
      </c>
    </row>
    <row r="350" spans="1:7" ht="15">
      <c r="A350" s="30" t="s">
        <v>920</v>
      </c>
      <c r="B350" s="30" t="s">
        <v>439</v>
      </c>
      <c r="C350" s="30" t="s">
        <v>431</v>
      </c>
      <c r="D350" s="30" t="s">
        <v>131</v>
      </c>
      <c r="E350" s="30" t="s">
        <v>131</v>
      </c>
      <c r="F350" s="30" t="s">
        <v>431</v>
      </c>
      <c r="G350" s="30" t="s">
        <v>131</v>
      </c>
    </row>
    <row r="351" spans="1:7" ht="30">
      <c r="A351" s="30" t="s">
        <v>921</v>
      </c>
      <c r="B351" s="30" t="s">
        <v>439</v>
      </c>
      <c r="C351" s="30" t="s">
        <v>444</v>
      </c>
      <c r="D351" s="30" t="s">
        <v>131</v>
      </c>
      <c r="E351" s="30" t="s">
        <v>131</v>
      </c>
      <c r="F351" s="30" t="s">
        <v>444</v>
      </c>
      <c r="G351" s="30" t="s">
        <v>131</v>
      </c>
    </row>
    <row r="352" spans="1:7" ht="15">
      <c r="A352" s="30" t="s">
        <v>922</v>
      </c>
      <c r="B352" s="30" t="s">
        <v>439</v>
      </c>
      <c r="C352" s="30" t="s">
        <v>322</v>
      </c>
      <c r="D352" s="30" t="s">
        <v>131</v>
      </c>
      <c r="E352" s="30" t="s">
        <v>131</v>
      </c>
      <c r="F352" s="30" t="s">
        <v>322</v>
      </c>
      <c r="G352" s="30" t="s">
        <v>131</v>
      </c>
    </row>
    <row r="353" spans="1:7" ht="15">
      <c r="A353" s="30" t="s">
        <v>923</v>
      </c>
      <c r="B353" s="30" t="s">
        <v>445</v>
      </c>
      <c r="C353" s="30" t="s">
        <v>359</v>
      </c>
      <c r="D353" s="30" t="s">
        <v>131</v>
      </c>
      <c r="E353" s="30" t="s">
        <v>131</v>
      </c>
      <c r="F353" s="30" t="s">
        <v>359</v>
      </c>
      <c r="G353" s="30" t="s">
        <v>131</v>
      </c>
    </row>
    <row r="354" spans="1:7" ht="15">
      <c r="A354" s="30" t="s">
        <v>924</v>
      </c>
      <c r="B354" s="30" t="s">
        <v>445</v>
      </c>
      <c r="C354" s="30" t="s">
        <v>359</v>
      </c>
      <c r="D354" s="30" t="s">
        <v>131</v>
      </c>
      <c r="E354" s="30" t="s">
        <v>131</v>
      </c>
      <c r="F354" s="30" t="s">
        <v>359</v>
      </c>
      <c r="G354" s="30" t="s">
        <v>131</v>
      </c>
    </row>
    <row r="355" spans="1:7" ht="15">
      <c r="A355" s="30" t="s">
        <v>925</v>
      </c>
      <c r="B355" s="30" t="s">
        <v>445</v>
      </c>
      <c r="C355" s="30" t="s">
        <v>446</v>
      </c>
      <c r="D355" s="30" t="s">
        <v>131</v>
      </c>
      <c r="E355" s="30" t="s">
        <v>131</v>
      </c>
      <c r="F355" s="30" t="s">
        <v>446</v>
      </c>
      <c r="G355" s="30" t="s">
        <v>131</v>
      </c>
    </row>
    <row r="356" spans="1:7" ht="30">
      <c r="A356" s="30" t="s">
        <v>926</v>
      </c>
      <c r="B356" s="30" t="s">
        <v>445</v>
      </c>
      <c r="C356" s="30" t="s">
        <v>447</v>
      </c>
      <c r="D356" s="30" t="s">
        <v>131</v>
      </c>
      <c r="E356" s="30" t="s">
        <v>131</v>
      </c>
      <c r="F356" s="30" t="s">
        <v>447</v>
      </c>
      <c r="G356" s="30" t="s">
        <v>131</v>
      </c>
    </row>
    <row r="357" spans="1:7" ht="30">
      <c r="A357" s="30" t="s">
        <v>927</v>
      </c>
      <c r="B357" s="30" t="s">
        <v>457</v>
      </c>
      <c r="C357" s="30" t="s">
        <v>458</v>
      </c>
      <c r="D357" s="30" t="s">
        <v>131</v>
      </c>
      <c r="E357" s="30" t="s">
        <v>131</v>
      </c>
      <c r="F357" s="30" t="s">
        <v>458</v>
      </c>
      <c r="G357" s="30" t="s">
        <v>131</v>
      </c>
    </row>
    <row r="358" spans="1:7" ht="15">
      <c r="A358" s="30" t="s">
        <v>928</v>
      </c>
      <c r="B358" s="30" t="s">
        <v>457</v>
      </c>
      <c r="C358" s="30" t="s">
        <v>459</v>
      </c>
      <c r="D358" s="30" t="s">
        <v>131</v>
      </c>
      <c r="E358" s="30" t="s">
        <v>131</v>
      </c>
      <c r="F358" s="30" t="s">
        <v>459</v>
      </c>
      <c r="G358" s="30" t="s">
        <v>131</v>
      </c>
    </row>
    <row r="359" spans="1:7" ht="15">
      <c r="A359" s="30" t="s">
        <v>929</v>
      </c>
      <c r="B359" s="30" t="s">
        <v>457</v>
      </c>
      <c r="C359" s="30" t="s">
        <v>376</v>
      </c>
      <c r="D359" s="30" t="s">
        <v>131</v>
      </c>
      <c r="E359" s="30" t="s">
        <v>131</v>
      </c>
      <c r="F359" s="30" t="s">
        <v>376</v>
      </c>
      <c r="G359" s="30" t="s">
        <v>131</v>
      </c>
    </row>
    <row r="360" spans="1:7" ht="15">
      <c r="A360" s="30" t="s">
        <v>930</v>
      </c>
      <c r="B360" s="30" t="s">
        <v>457</v>
      </c>
      <c r="C360" s="30" t="s">
        <v>460</v>
      </c>
      <c r="D360" s="30" t="s">
        <v>131</v>
      </c>
      <c r="E360" s="30" t="s">
        <v>131</v>
      </c>
      <c r="F360" s="30" t="s">
        <v>460</v>
      </c>
      <c r="G360" s="30" t="s">
        <v>131</v>
      </c>
    </row>
    <row r="361" spans="1:7" ht="15">
      <c r="A361" s="30" t="s">
        <v>931</v>
      </c>
      <c r="B361" s="30" t="s">
        <v>457</v>
      </c>
      <c r="C361" s="30" t="s">
        <v>461</v>
      </c>
      <c r="D361" s="30" t="s">
        <v>131</v>
      </c>
      <c r="E361" s="30" t="s">
        <v>131</v>
      </c>
      <c r="F361" s="30" t="s">
        <v>461</v>
      </c>
      <c r="G361" s="30" t="s">
        <v>131</v>
      </c>
    </row>
    <row r="362" spans="1:7" ht="15">
      <c r="A362" s="30" t="s">
        <v>932</v>
      </c>
      <c r="B362" s="30" t="s">
        <v>457</v>
      </c>
      <c r="C362" s="30" t="s">
        <v>462</v>
      </c>
      <c r="D362" s="30" t="s">
        <v>131</v>
      </c>
      <c r="E362" s="30" t="s">
        <v>131</v>
      </c>
      <c r="F362" s="30" t="s">
        <v>462</v>
      </c>
      <c r="G362" s="30" t="s">
        <v>131</v>
      </c>
    </row>
    <row r="363" spans="1:7" ht="15">
      <c r="A363" s="30" t="s">
        <v>933</v>
      </c>
      <c r="B363" s="30" t="s">
        <v>457</v>
      </c>
      <c r="C363" s="30" t="s">
        <v>463</v>
      </c>
      <c r="D363" s="30" t="s">
        <v>131</v>
      </c>
      <c r="E363" s="30" t="s">
        <v>131</v>
      </c>
      <c r="F363" s="30" t="s">
        <v>463</v>
      </c>
      <c r="G363" s="30" t="s">
        <v>131</v>
      </c>
    </row>
    <row r="364" spans="1:7" ht="15">
      <c r="A364" s="30" t="s">
        <v>934</v>
      </c>
      <c r="B364" s="30" t="s">
        <v>457</v>
      </c>
      <c r="C364" s="30" t="s">
        <v>464</v>
      </c>
      <c r="D364" s="30" t="s">
        <v>131</v>
      </c>
      <c r="E364" s="30" t="s">
        <v>131</v>
      </c>
      <c r="F364" s="30" t="s">
        <v>464</v>
      </c>
      <c r="G364" s="30" t="s">
        <v>131</v>
      </c>
    </row>
    <row r="365" spans="1:7" ht="90">
      <c r="A365" s="30" t="s">
        <v>935</v>
      </c>
      <c r="B365" s="30" t="s">
        <v>457</v>
      </c>
      <c r="C365" s="30" t="s">
        <v>465</v>
      </c>
      <c r="D365" s="30" t="s">
        <v>131</v>
      </c>
      <c r="E365" s="30" t="s">
        <v>131</v>
      </c>
      <c r="F365" s="30" t="s">
        <v>465</v>
      </c>
      <c r="G365" s="30" t="s">
        <v>131</v>
      </c>
    </row>
    <row r="366" spans="1:7" ht="15">
      <c r="A366" s="30" t="s">
        <v>936</v>
      </c>
      <c r="B366" s="30" t="s">
        <v>457</v>
      </c>
      <c r="C366" s="30" t="s">
        <v>466</v>
      </c>
      <c r="D366" s="30" t="s">
        <v>131</v>
      </c>
      <c r="E366" s="30" t="s">
        <v>131</v>
      </c>
      <c r="F366" s="30" t="s">
        <v>466</v>
      </c>
      <c r="G366" s="30" t="s">
        <v>131</v>
      </c>
    </row>
    <row r="367" spans="1:7" ht="30">
      <c r="A367" s="30" t="s">
        <v>937</v>
      </c>
      <c r="B367" s="30" t="s">
        <v>457</v>
      </c>
      <c r="C367" s="30" t="s">
        <v>467</v>
      </c>
      <c r="D367" s="30" t="s">
        <v>131</v>
      </c>
      <c r="E367" s="30" t="s">
        <v>131</v>
      </c>
      <c r="F367" s="30" t="s">
        <v>467</v>
      </c>
      <c r="G367" s="30" t="s">
        <v>131</v>
      </c>
    </row>
    <row r="368" spans="1:7" ht="15">
      <c r="A368" s="30" t="s">
        <v>938</v>
      </c>
      <c r="B368" s="30" t="s">
        <v>457</v>
      </c>
      <c r="C368" s="30" t="s">
        <v>431</v>
      </c>
      <c r="D368" s="30" t="s">
        <v>131</v>
      </c>
      <c r="E368" s="30" t="s">
        <v>131</v>
      </c>
      <c r="F368" s="30" t="s">
        <v>431</v>
      </c>
      <c r="G368" s="30" t="s">
        <v>131</v>
      </c>
    </row>
    <row r="369" spans="1:7" ht="15">
      <c r="A369" s="30" t="s">
        <v>939</v>
      </c>
      <c r="B369" s="30" t="s">
        <v>457</v>
      </c>
      <c r="C369" s="30" t="s">
        <v>468</v>
      </c>
      <c r="D369" s="30" t="s">
        <v>131</v>
      </c>
      <c r="E369" s="30" t="s">
        <v>131</v>
      </c>
      <c r="F369" s="30" t="s">
        <v>468</v>
      </c>
      <c r="G369" s="30" t="s">
        <v>131</v>
      </c>
    </row>
    <row r="370" spans="1:7" ht="15">
      <c r="A370" s="30" t="s">
        <v>940</v>
      </c>
      <c r="B370" s="30" t="s">
        <v>457</v>
      </c>
      <c r="C370" s="30" t="s">
        <v>469</v>
      </c>
      <c r="D370" s="30" t="s">
        <v>131</v>
      </c>
      <c r="E370" s="30" t="s">
        <v>131</v>
      </c>
      <c r="F370" s="30" t="s">
        <v>469</v>
      </c>
      <c r="G370" s="30" t="s">
        <v>131</v>
      </c>
    </row>
    <row r="371" spans="1:7" ht="30">
      <c r="A371" s="30" t="s">
        <v>941</v>
      </c>
      <c r="B371" s="30" t="s">
        <v>457</v>
      </c>
      <c r="C371" s="30" t="s">
        <v>470</v>
      </c>
      <c r="D371" s="30" t="s">
        <v>131</v>
      </c>
      <c r="E371" s="30" t="s">
        <v>131</v>
      </c>
      <c r="F371" s="30" t="s">
        <v>470</v>
      </c>
      <c r="G371" s="30" t="s">
        <v>131</v>
      </c>
    </row>
    <row r="372" spans="1:7" ht="15">
      <c r="A372" s="30" t="s">
        <v>942</v>
      </c>
      <c r="B372" s="30" t="s">
        <v>457</v>
      </c>
      <c r="C372" s="30" t="s">
        <v>471</v>
      </c>
      <c r="D372" s="30" t="s">
        <v>131</v>
      </c>
      <c r="E372" s="30" t="s">
        <v>131</v>
      </c>
      <c r="F372" s="30" t="s">
        <v>471</v>
      </c>
      <c r="G372" s="30" t="s">
        <v>131</v>
      </c>
    </row>
    <row r="373" spans="1:7" ht="15">
      <c r="A373" s="30" t="s">
        <v>943</v>
      </c>
      <c r="B373" s="30" t="s">
        <v>457</v>
      </c>
      <c r="C373" s="30" t="s">
        <v>472</v>
      </c>
      <c r="D373" s="30" t="s">
        <v>131</v>
      </c>
      <c r="E373" s="30" t="s">
        <v>131</v>
      </c>
      <c r="F373" s="30" t="s">
        <v>472</v>
      </c>
      <c r="G373" s="30" t="s">
        <v>131</v>
      </c>
    </row>
    <row r="374" spans="1:7" ht="30">
      <c r="A374" s="30" t="s">
        <v>944</v>
      </c>
      <c r="B374" s="30" t="s">
        <v>457</v>
      </c>
      <c r="C374" s="30" t="s">
        <v>473</v>
      </c>
      <c r="D374" s="30" t="s">
        <v>131</v>
      </c>
      <c r="E374" s="30" t="s">
        <v>131</v>
      </c>
      <c r="F374" s="30" t="s">
        <v>473</v>
      </c>
      <c r="G374" s="30" t="s">
        <v>131</v>
      </c>
    </row>
    <row r="375" spans="1:7" ht="15">
      <c r="A375" s="30" t="s">
        <v>945</v>
      </c>
      <c r="B375" s="30" t="s">
        <v>457</v>
      </c>
      <c r="C375" s="30" t="s">
        <v>474</v>
      </c>
      <c r="D375" s="30" t="s">
        <v>131</v>
      </c>
      <c r="E375" s="30" t="s">
        <v>131</v>
      </c>
      <c r="F375" s="30" t="s">
        <v>474</v>
      </c>
      <c r="G375" s="30" t="s">
        <v>131</v>
      </c>
    </row>
    <row r="376" spans="1:7" ht="15">
      <c r="A376" s="30" t="s">
        <v>946</v>
      </c>
      <c r="B376" s="30" t="s">
        <v>475</v>
      </c>
      <c r="C376" s="30" t="s">
        <v>476</v>
      </c>
      <c r="D376" s="30" t="s">
        <v>131</v>
      </c>
      <c r="E376" s="30" t="s">
        <v>131</v>
      </c>
      <c r="F376" s="30" t="s">
        <v>476</v>
      </c>
      <c r="G376" s="30" t="s">
        <v>131</v>
      </c>
    </row>
    <row r="377" spans="1:7" ht="15">
      <c r="A377" s="30" t="s">
        <v>947</v>
      </c>
      <c r="B377" s="30" t="s">
        <v>475</v>
      </c>
      <c r="C377" s="30" t="s">
        <v>477</v>
      </c>
      <c r="D377" s="30" t="s">
        <v>131</v>
      </c>
      <c r="E377" s="30" t="s">
        <v>131</v>
      </c>
      <c r="F377" s="30" t="s">
        <v>477</v>
      </c>
      <c r="G377" s="30" t="s">
        <v>131</v>
      </c>
    </row>
    <row r="378" spans="1:7" ht="30">
      <c r="A378" s="30" t="s">
        <v>948</v>
      </c>
      <c r="B378" s="30" t="s">
        <v>475</v>
      </c>
      <c r="C378" s="30" t="s">
        <v>478</v>
      </c>
      <c r="D378" s="30" t="s">
        <v>131</v>
      </c>
      <c r="E378" s="30" t="s">
        <v>131</v>
      </c>
      <c r="F378" s="30" t="s">
        <v>478</v>
      </c>
      <c r="G378" s="30" t="s">
        <v>131</v>
      </c>
    </row>
    <row r="379" spans="1:7" ht="30">
      <c r="A379" s="30" t="s">
        <v>949</v>
      </c>
      <c r="B379" s="30" t="s">
        <v>475</v>
      </c>
      <c r="C379" s="30" t="s">
        <v>479</v>
      </c>
      <c r="D379" s="30" t="s">
        <v>131</v>
      </c>
      <c r="E379" s="30" t="s">
        <v>131</v>
      </c>
      <c r="F379" s="30" t="s">
        <v>479</v>
      </c>
      <c r="G379" s="30" t="s">
        <v>131</v>
      </c>
    </row>
    <row r="380" spans="1:7" ht="30">
      <c r="A380" s="30" t="s">
        <v>950</v>
      </c>
      <c r="B380" s="30" t="s">
        <v>480</v>
      </c>
      <c r="C380" s="30" t="s">
        <v>481</v>
      </c>
      <c r="D380" s="30" t="s">
        <v>131</v>
      </c>
      <c r="E380" s="30" t="s">
        <v>131</v>
      </c>
      <c r="F380" s="30" t="s">
        <v>481</v>
      </c>
      <c r="G380" s="30" t="s">
        <v>131</v>
      </c>
    </row>
    <row r="381" spans="1:7" ht="15">
      <c r="A381" s="30" t="s">
        <v>951</v>
      </c>
      <c r="B381" s="30" t="s">
        <v>480</v>
      </c>
      <c r="C381" s="30" t="s">
        <v>482</v>
      </c>
      <c r="D381" s="30" t="s">
        <v>131</v>
      </c>
      <c r="E381" s="30" t="s">
        <v>131</v>
      </c>
      <c r="F381" s="30" t="s">
        <v>482</v>
      </c>
      <c r="G381" s="30" t="s">
        <v>131</v>
      </c>
    </row>
    <row r="382" spans="1:7" ht="45">
      <c r="A382" s="30" t="s">
        <v>952</v>
      </c>
      <c r="B382" s="30" t="s">
        <v>491</v>
      </c>
      <c r="C382" s="30" t="s">
        <v>492</v>
      </c>
      <c r="D382" s="30" t="s">
        <v>131</v>
      </c>
      <c r="E382" s="30" t="s">
        <v>131</v>
      </c>
      <c r="F382" s="30" t="s">
        <v>492</v>
      </c>
      <c r="G382" s="30" t="s">
        <v>131</v>
      </c>
    </row>
    <row r="383" spans="1:7" ht="30">
      <c r="A383" s="30" t="s">
        <v>953</v>
      </c>
      <c r="B383" s="30" t="s">
        <v>493</v>
      </c>
      <c r="C383" s="30" t="s">
        <v>494</v>
      </c>
      <c r="D383" s="30" t="s">
        <v>131</v>
      </c>
      <c r="E383" s="30" t="s">
        <v>131</v>
      </c>
      <c r="F383" s="30" t="s">
        <v>494</v>
      </c>
      <c r="G383" s="30" t="s">
        <v>131</v>
      </c>
    </row>
    <row r="384" spans="1:7" ht="30">
      <c r="A384" s="30" t="s">
        <v>954</v>
      </c>
      <c r="B384" s="30" t="s">
        <v>493</v>
      </c>
      <c r="C384" s="30" t="s">
        <v>495</v>
      </c>
      <c r="D384" s="30" t="s">
        <v>131</v>
      </c>
      <c r="E384" s="30" t="s">
        <v>131</v>
      </c>
      <c r="F384" s="30" t="s">
        <v>495</v>
      </c>
      <c r="G384" s="30" t="s">
        <v>131</v>
      </c>
    </row>
    <row r="385" spans="1:7" ht="30">
      <c r="A385" s="30" t="s">
        <v>955</v>
      </c>
      <c r="B385" s="30" t="s">
        <v>493</v>
      </c>
      <c r="C385" s="30" t="s">
        <v>496</v>
      </c>
      <c r="D385" s="30" t="s">
        <v>131</v>
      </c>
      <c r="E385" s="30" t="s">
        <v>131</v>
      </c>
      <c r="F385" s="30" t="s">
        <v>496</v>
      </c>
      <c r="G385" s="30" t="s">
        <v>131</v>
      </c>
    </row>
    <row r="386" spans="1:7" ht="30">
      <c r="A386" s="30" t="s">
        <v>956</v>
      </c>
      <c r="B386" s="30" t="s">
        <v>493</v>
      </c>
      <c r="C386" s="30" t="s">
        <v>497</v>
      </c>
      <c r="D386" s="30" t="s">
        <v>131</v>
      </c>
      <c r="E386" s="30" t="s">
        <v>131</v>
      </c>
      <c r="F386" s="30" t="s">
        <v>497</v>
      </c>
      <c r="G386" s="30" t="s">
        <v>131</v>
      </c>
    </row>
    <row r="387" spans="1:7" ht="30">
      <c r="A387" s="30" t="s">
        <v>957</v>
      </c>
      <c r="B387" s="30" t="s">
        <v>493</v>
      </c>
      <c r="C387" s="30" t="s">
        <v>498</v>
      </c>
      <c r="D387" s="30" t="s">
        <v>131</v>
      </c>
      <c r="E387" s="30" t="s">
        <v>131</v>
      </c>
      <c r="F387" s="30" t="s">
        <v>498</v>
      </c>
      <c r="G387" s="30" t="s">
        <v>131</v>
      </c>
    </row>
    <row r="388" spans="1:7" ht="30">
      <c r="A388" s="30" t="s">
        <v>958</v>
      </c>
      <c r="B388" s="30" t="s">
        <v>493</v>
      </c>
      <c r="C388" s="30" t="s">
        <v>499</v>
      </c>
      <c r="D388" s="30" t="s">
        <v>131</v>
      </c>
      <c r="E388" s="30" t="s">
        <v>131</v>
      </c>
      <c r="F388" s="30" t="s">
        <v>499</v>
      </c>
      <c r="G388" s="30" t="s">
        <v>131</v>
      </c>
    </row>
    <row r="389" spans="1:7" ht="30">
      <c r="A389" s="30" t="s">
        <v>959</v>
      </c>
      <c r="B389" s="30" t="s">
        <v>493</v>
      </c>
      <c r="C389" s="30" t="s">
        <v>500</v>
      </c>
      <c r="D389" s="30" t="s">
        <v>131</v>
      </c>
      <c r="E389" s="30" t="s">
        <v>131</v>
      </c>
      <c r="F389" s="30" t="s">
        <v>500</v>
      </c>
      <c r="G389" s="30" t="s">
        <v>131</v>
      </c>
    </row>
    <row r="390" spans="1:7" ht="30">
      <c r="A390" s="30" t="s">
        <v>960</v>
      </c>
      <c r="B390" s="30" t="s">
        <v>501</v>
      </c>
      <c r="C390" s="30" t="s">
        <v>502</v>
      </c>
      <c r="D390" s="30" t="s">
        <v>131</v>
      </c>
      <c r="E390" s="30" t="s">
        <v>131</v>
      </c>
      <c r="F390" s="30" t="s">
        <v>502</v>
      </c>
      <c r="G390" s="30" t="s">
        <v>131</v>
      </c>
    </row>
    <row r="391" spans="1:7" ht="30">
      <c r="A391" s="30" t="s">
        <v>961</v>
      </c>
      <c r="B391" s="30" t="s">
        <v>501</v>
      </c>
      <c r="C391" s="30" t="s">
        <v>503</v>
      </c>
      <c r="D391" s="30" t="s">
        <v>131</v>
      </c>
      <c r="E391" s="30" t="s">
        <v>131</v>
      </c>
      <c r="F391" s="30" t="s">
        <v>503</v>
      </c>
      <c r="G391" s="30" t="s">
        <v>131</v>
      </c>
    </row>
    <row r="392" spans="1:7" ht="15">
      <c r="A392" s="30" t="s">
        <v>962</v>
      </c>
      <c r="B392" s="30" t="s">
        <v>504</v>
      </c>
      <c r="C392" s="30" t="s">
        <v>505</v>
      </c>
      <c r="D392" s="30" t="s">
        <v>131</v>
      </c>
      <c r="E392" s="30" t="s">
        <v>131</v>
      </c>
      <c r="F392" s="30" t="s">
        <v>505</v>
      </c>
      <c r="G392" s="30" t="s">
        <v>131</v>
      </c>
    </row>
    <row r="393" spans="1:7" ht="30">
      <c r="A393" s="30" t="s">
        <v>963</v>
      </c>
      <c r="B393" s="30" t="s">
        <v>504</v>
      </c>
      <c r="C393" s="30" t="s">
        <v>506</v>
      </c>
      <c r="D393" s="30" t="s">
        <v>131</v>
      </c>
      <c r="E393" s="30" t="s">
        <v>131</v>
      </c>
      <c r="F393" s="30" t="s">
        <v>506</v>
      </c>
      <c r="G393" s="30" t="s">
        <v>131</v>
      </c>
    </row>
    <row r="394" spans="1:7" ht="30">
      <c r="A394" s="30" t="s">
        <v>964</v>
      </c>
      <c r="B394" s="30" t="s">
        <v>504</v>
      </c>
      <c r="C394" s="30" t="s">
        <v>507</v>
      </c>
      <c r="D394" s="30" t="s">
        <v>131</v>
      </c>
      <c r="E394" s="30" t="s">
        <v>131</v>
      </c>
      <c r="F394" s="30" t="s">
        <v>507</v>
      </c>
      <c r="G394" s="30" t="s">
        <v>131</v>
      </c>
    </row>
    <row r="395" spans="1:7" ht="15">
      <c r="A395" s="30" t="s">
        <v>965</v>
      </c>
      <c r="B395" s="30" t="s">
        <v>504</v>
      </c>
      <c r="C395" s="30" t="s">
        <v>508</v>
      </c>
      <c r="D395" s="30" t="s">
        <v>131</v>
      </c>
      <c r="E395" s="30" t="s">
        <v>131</v>
      </c>
      <c r="F395" s="30" t="s">
        <v>508</v>
      </c>
      <c r="G395" s="30" t="s">
        <v>131</v>
      </c>
    </row>
    <row r="396" spans="1:7" ht="15">
      <c r="A396" s="30" t="s">
        <v>966</v>
      </c>
      <c r="B396" s="30" t="s">
        <v>509</v>
      </c>
      <c r="C396" s="30" t="s">
        <v>510</v>
      </c>
      <c r="D396" s="30" t="s">
        <v>131</v>
      </c>
      <c r="E396" s="30" t="s">
        <v>131</v>
      </c>
      <c r="F396" s="30" t="s">
        <v>510</v>
      </c>
      <c r="G396" s="30" t="s">
        <v>131</v>
      </c>
    </row>
    <row r="397" spans="1:7" ht="45">
      <c r="A397" s="30" t="s">
        <v>967</v>
      </c>
      <c r="B397" s="30" t="s">
        <v>509</v>
      </c>
      <c r="C397" s="30" t="s">
        <v>511</v>
      </c>
      <c r="D397" s="30" t="s">
        <v>131</v>
      </c>
      <c r="E397" s="30" t="s">
        <v>131</v>
      </c>
      <c r="F397" s="30" t="s">
        <v>511</v>
      </c>
      <c r="G397" s="30" t="s">
        <v>131</v>
      </c>
    </row>
    <row r="398" spans="1:7" ht="15">
      <c r="A398" s="30" t="s">
        <v>968</v>
      </c>
      <c r="B398" s="30" t="s">
        <v>509</v>
      </c>
      <c r="C398" s="30" t="s">
        <v>512</v>
      </c>
      <c r="D398" s="30" t="s">
        <v>131</v>
      </c>
      <c r="E398" s="30" t="s">
        <v>131</v>
      </c>
      <c r="F398" s="30" t="s">
        <v>512</v>
      </c>
      <c r="G398" s="30" t="s">
        <v>131</v>
      </c>
    </row>
    <row r="399" spans="1:7" ht="30">
      <c r="A399" s="30" t="s">
        <v>969</v>
      </c>
      <c r="B399" s="30" t="s">
        <v>513</v>
      </c>
      <c r="C399" s="30" t="s">
        <v>514</v>
      </c>
      <c r="D399" s="30" t="s">
        <v>131</v>
      </c>
      <c r="E399" s="30" t="s">
        <v>131</v>
      </c>
      <c r="F399" s="30" t="s">
        <v>514</v>
      </c>
      <c r="G399" s="30" t="s">
        <v>131</v>
      </c>
    </row>
    <row r="400" spans="1:7" ht="30">
      <c r="A400" s="30" t="s">
        <v>970</v>
      </c>
      <c r="B400" s="30" t="s">
        <v>513</v>
      </c>
      <c r="C400" s="30" t="s">
        <v>515</v>
      </c>
      <c r="D400" s="30" t="s">
        <v>131</v>
      </c>
      <c r="E400" s="30" t="s">
        <v>131</v>
      </c>
      <c r="F400" s="30" t="s">
        <v>515</v>
      </c>
      <c r="G400" s="30" t="s">
        <v>131</v>
      </c>
    </row>
    <row r="401" spans="1:7" ht="30">
      <c r="A401" s="30" t="s">
        <v>971</v>
      </c>
      <c r="B401" s="30" t="s">
        <v>513</v>
      </c>
      <c r="C401" s="30" t="s">
        <v>516</v>
      </c>
      <c r="D401" s="30" t="s">
        <v>131</v>
      </c>
      <c r="E401" s="30" t="s">
        <v>131</v>
      </c>
      <c r="F401" s="30" t="s">
        <v>516</v>
      </c>
      <c r="G401" s="30" t="s">
        <v>131</v>
      </c>
    </row>
    <row r="402" spans="1:7" ht="30">
      <c r="A402" s="30" t="s">
        <v>972</v>
      </c>
      <c r="B402" s="30" t="s">
        <v>513</v>
      </c>
      <c r="C402" s="30" t="s">
        <v>517</v>
      </c>
      <c r="D402" s="30" t="s">
        <v>131</v>
      </c>
      <c r="E402" s="30" t="s">
        <v>131</v>
      </c>
      <c r="F402" s="30" t="s">
        <v>517</v>
      </c>
      <c r="G402" s="30" t="s">
        <v>131</v>
      </c>
    </row>
    <row r="403" spans="1:7" ht="30">
      <c r="A403" s="30" t="s">
        <v>973</v>
      </c>
      <c r="B403" s="30" t="s">
        <v>513</v>
      </c>
      <c r="C403" s="30" t="s">
        <v>518</v>
      </c>
      <c r="D403" s="30" t="s">
        <v>131</v>
      </c>
      <c r="E403" s="30" t="s">
        <v>131</v>
      </c>
      <c r="F403" s="30" t="s">
        <v>518</v>
      </c>
      <c r="G403" s="30" t="s">
        <v>131</v>
      </c>
    </row>
    <row r="404" spans="1:7" ht="15">
      <c r="A404" s="30" t="s">
        <v>974</v>
      </c>
      <c r="B404" s="30" t="s">
        <v>509</v>
      </c>
      <c r="C404" s="30" t="s">
        <v>519</v>
      </c>
      <c r="D404" s="30" t="s">
        <v>131</v>
      </c>
      <c r="E404" s="30" t="s">
        <v>131</v>
      </c>
      <c r="F404" s="30" t="s">
        <v>519</v>
      </c>
      <c r="G404" s="30" t="s">
        <v>131</v>
      </c>
    </row>
    <row r="405" spans="1:7" ht="15">
      <c r="A405" s="30" t="s">
        <v>975</v>
      </c>
      <c r="B405" s="30" t="s">
        <v>509</v>
      </c>
      <c r="C405" s="30" t="s">
        <v>520</v>
      </c>
      <c r="D405" s="30" t="s">
        <v>131</v>
      </c>
      <c r="E405" s="30" t="s">
        <v>131</v>
      </c>
      <c r="F405" s="30" t="s">
        <v>520</v>
      </c>
      <c r="G405" s="30" t="s">
        <v>131</v>
      </c>
    </row>
    <row r="406" spans="1:7" ht="15">
      <c r="A406" s="30" t="s">
        <v>976</v>
      </c>
      <c r="B406" s="30" t="s">
        <v>509</v>
      </c>
      <c r="C406" s="30" t="s">
        <v>521</v>
      </c>
      <c r="D406" s="30" t="s">
        <v>131</v>
      </c>
      <c r="E406" s="30" t="s">
        <v>131</v>
      </c>
      <c r="F406" s="30" t="s">
        <v>521</v>
      </c>
      <c r="G406" s="30" t="s">
        <v>131</v>
      </c>
    </row>
    <row r="407" spans="1:7" ht="30">
      <c r="A407" s="30" t="s">
        <v>977</v>
      </c>
      <c r="B407" s="30" t="s">
        <v>509</v>
      </c>
      <c r="C407" s="30" t="s">
        <v>522</v>
      </c>
      <c r="D407" s="30" t="s">
        <v>131</v>
      </c>
      <c r="E407" s="30" t="s">
        <v>131</v>
      </c>
      <c r="F407" s="30" t="s">
        <v>522</v>
      </c>
      <c r="G407" s="30" t="s">
        <v>131</v>
      </c>
    </row>
    <row r="408" spans="1:7" ht="30">
      <c r="A408" s="30" t="s">
        <v>978</v>
      </c>
      <c r="B408" s="30" t="s">
        <v>523</v>
      </c>
      <c r="C408" s="30" t="s">
        <v>524</v>
      </c>
      <c r="D408" s="30" t="s">
        <v>131</v>
      </c>
      <c r="E408" s="30" t="s">
        <v>131</v>
      </c>
      <c r="F408" s="30" t="s">
        <v>524</v>
      </c>
      <c r="G408" s="30" t="s">
        <v>131</v>
      </c>
    </row>
    <row r="409" spans="1:7" ht="60">
      <c r="A409" s="30" t="s">
        <v>979</v>
      </c>
      <c r="B409" s="30" t="s">
        <v>525</v>
      </c>
      <c r="C409" s="30" t="s">
        <v>526</v>
      </c>
      <c r="D409" s="30" t="s">
        <v>131</v>
      </c>
      <c r="E409" s="30" t="s">
        <v>131</v>
      </c>
      <c r="F409" s="30" t="s">
        <v>526</v>
      </c>
      <c r="G409" s="30" t="s">
        <v>131</v>
      </c>
    </row>
    <row r="410" spans="1:7" ht="30">
      <c r="A410" s="30" t="s">
        <v>980</v>
      </c>
      <c r="B410" s="30" t="s">
        <v>525</v>
      </c>
      <c r="C410" s="30" t="s">
        <v>527</v>
      </c>
      <c r="D410" s="30" t="s">
        <v>131</v>
      </c>
      <c r="E410" s="30" t="s">
        <v>131</v>
      </c>
      <c r="F410" s="30" t="s">
        <v>527</v>
      </c>
      <c r="G410" s="30" t="s">
        <v>131</v>
      </c>
    </row>
    <row r="411" spans="1:7" ht="30">
      <c r="A411" s="30" t="s">
        <v>981</v>
      </c>
      <c r="B411" s="30" t="s">
        <v>525</v>
      </c>
      <c r="C411" s="30" t="s">
        <v>528</v>
      </c>
      <c r="D411" s="30" t="s">
        <v>131</v>
      </c>
      <c r="E411" s="30" t="s">
        <v>131</v>
      </c>
      <c r="F411" s="30" t="s">
        <v>528</v>
      </c>
      <c r="G411" s="30" t="s">
        <v>131</v>
      </c>
    </row>
    <row r="412" spans="1:7" ht="30">
      <c r="A412" s="30" t="s">
        <v>982</v>
      </c>
      <c r="B412" s="30" t="s">
        <v>525</v>
      </c>
      <c r="C412" s="30" t="s">
        <v>529</v>
      </c>
      <c r="D412" s="30" t="s">
        <v>131</v>
      </c>
      <c r="E412" s="30" t="s">
        <v>131</v>
      </c>
      <c r="F412" s="30" t="s">
        <v>529</v>
      </c>
      <c r="G412" s="30" t="s">
        <v>131</v>
      </c>
    </row>
    <row r="413" spans="1:7" ht="30">
      <c r="A413" s="30" t="s">
        <v>983</v>
      </c>
      <c r="B413" s="30" t="s">
        <v>525</v>
      </c>
      <c r="C413" s="30" t="s">
        <v>530</v>
      </c>
      <c r="D413" s="30" t="s">
        <v>131</v>
      </c>
      <c r="E413" s="30" t="s">
        <v>131</v>
      </c>
      <c r="F413" s="30" t="s">
        <v>530</v>
      </c>
      <c r="G413" s="30" t="s">
        <v>131</v>
      </c>
    </row>
    <row r="414" spans="1:7" ht="30">
      <c r="A414" s="30" t="s">
        <v>984</v>
      </c>
      <c r="B414" s="30" t="s">
        <v>525</v>
      </c>
      <c r="C414" s="30" t="s">
        <v>531</v>
      </c>
      <c r="D414" s="30" t="s">
        <v>131</v>
      </c>
      <c r="E414" s="30" t="s">
        <v>131</v>
      </c>
      <c r="F414" s="30" t="s">
        <v>531</v>
      </c>
      <c r="G414" s="30" t="s">
        <v>131</v>
      </c>
    </row>
    <row r="415" spans="1:7" ht="30">
      <c r="A415" s="30" t="s">
        <v>985</v>
      </c>
      <c r="B415" s="30" t="s">
        <v>525</v>
      </c>
      <c r="C415" s="30" t="s">
        <v>532</v>
      </c>
      <c r="D415" s="30" t="s">
        <v>131</v>
      </c>
      <c r="E415" s="30" t="s">
        <v>131</v>
      </c>
      <c r="F415" s="30" t="s">
        <v>532</v>
      </c>
      <c r="G415" s="30" t="s">
        <v>131</v>
      </c>
    </row>
    <row r="416" spans="1:7" ht="45">
      <c r="A416" s="30" t="s">
        <v>986</v>
      </c>
      <c r="B416" s="30" t="s">
        <v>525</v>
      </c>
      <c r="C416" s="30" t="s">
        <v>533</v>
      </c>
      <c r="D416" s="30" t="s">
        <v>131</v>
      </c>
      <c r="E416" s="30" t="s">
        <v>131</v>
      </c>
      <c r="F416" s="30" t="s">
        <v>533</v>
      </c>
      <c r="G416" s="30" t="s">
        <v>131</v>
      </c>
    </row>
    <row r="417" spans="1:7" ht="45">
      <c r="A417" s="30" t="s">
        <v>987</v>
      </c>
      <c r="B417" s="30" t="s">
        <v>525</v>
      </c>
      <c r="C417" s="30" t="s">
        <v>534</v>
      </c>
      <c r="D417" s="30" t="s">
        <v>131</v>
      </c>
      <c r="E417" s="30" t="s">
        <v>131</v>
      </c>
      <c r="F417" s="30" t="s">
        <v>534</v>
      </c>
      <c r="G417" s="30" t="s">
        <v>131</v>
      </c>
    </row>
    <row r="418" spans="1:7" ht="30">
      <c r="A418" s="30" t="s">
        <v>988</v>
      </c>
      <c r="B418" s="30" t="s">
        <v>525</v>
      </c>
      <c r="C418" s="30" t="s">
        <v>535</v>
      </c>
      <c r="D418" s="30" t="s">
        <v>131</v>
      </c>
      <c r="E418" s="30" t="s">
        <v>131</v>
      </c>
      <c r="F418" s="30" t="s">
        <v>535</v>
      </c>
      <c r="G418" s="30" t="s">
        <v>131</v>
      </c>
    </row>
    <row r="419" spans="1:7" ht="30">
      <c r="A419" s="30" t="s">
        <v>989</v>
      </c>
      <c r="B419" s="30" t="s">
        <v>525</v>
      </c>
      <c r="C419" s="30" t="s">
        <v>536</v>
      </c>
      <c r="D419" s="30" t="s">
        <v>131</v>
      </c>
      <c r="E419" s="30" t="s">
        <v>131</v>
      </c>
      <c r="F419" s="30" t="s">
        <v>536</v>
      </c>
      <c r="G419" s="30" t="s">
        <v>131</v>
      </c>
    </row>
    <row r="420" spans="1:7" ht="45">
      <c r="A420" s="30" t="s">
        <v>990</v>
      </c>
      <c r="B420" s="30" t="s">
        <v>525</v>
      </c>
      <c r="C420" s="30" t="s">
        <v>537</v>
      </c>
      <c r="D420" s="30" t="s">
        <v>131</v>
      </c>
      <c r="E420" s="30" t="s">
        <v>131</v>
      </c>
      <c r="F420" s="30" t="s">
        <v>537</v>
      </c>
      <c r="G420" s="30" t="s">
        <v>131</v>
      </c>
    </row>
    <row r="421" spans="1:7" ht="30">
      <c r="A421" s="30" t="s">
        <v>991</v>
      </c>
      <c r="B421" s="30" t="s">
        <v>525</v>
      </c>
      <c r="C421" s="30" t="s">
        <v>538</v>
      </c>
      <c r="D421" s="30" t="s">
        <v>131</v>
      </c>
      <c r="E421" s="30" t="s">
        <v>131</v>
      </c>
      <c r="F421" s="30" t="s">
        <v>538</v>
      </c>
      <c r="G421" s="30" t="s">
        <v>131</v>
      </c>
    </row>
    <row r="422" spans="1:7" ht="30">
      <c r="A422" s="30" t="s">
        <v>992</v>
      </c>
      <c r="B422" s="30" t="s">
        <v>525</v>
      </c>
      <c r="C422" s="30" t="s">
        <v>539</v>
      </c>
      <c r="D422" s="30" t="s">
        <v>131</v>
      </c>
      <c r="E422" s="30" t="s">
        <v>131</v>
      </c>
      <c r="F422" s="30" t="s">
        <v>539</v>
      </c>
      <c r="G422" s="30" t="s">
        <v>131</v>
      </c>
    </row>
    <row r="423" spans="1:7" ht="30">
      <c r="A423" s="30" t="s">
        <v>993</v>
      </c>
      <c r="B423" s="30" t="s">
        <v>525</v>
      </c>
      <c r="C423" s="30" t="s">
        <v>540</v>
      </c>
      <c r="D423" s="30" t="s">
        <v>131</v>
      </c>
      <c r="E423" s="30" t="s">
        <v>131</v>
      </c>
      <c r="F423" s="30" t="s">
        <v>540</v>
      </c>
      <c r="G423" s="30" t="s">
        <v>131</v>
      </c>
    </row>
    <row r="424" spans="1:7" ht="30">
      <c r="A424" s="30" t="s">
        <v>994</v>
      </c>
      <c r="B424" s="30" t="s">
        <v>525</v>
      </c>
      <c r="C424" s="30" t="s">
        <v>541</v>
      </c>
      <c r="D424" s="30" t="s">
        <v>131</v>
      </c>
      <c r="E424" s="30" t="s">
        <v>131</v>
      </c>
      <c r="F424" s="30" t="s">
        <v>541</v>
      </c>
      <c r="G424" s="30" t="s">
        <v>131</v>
      </c>
    </row>
    <row r="425" spans="1:7" ht="30">
      <c r="A425" s="30" t="s">
        <v>995</v>
      </c>
      <c r="B425" s="30" t="s">
        <v>525</v>
      </c>
      <c r="C425" s="30" t="s">
        <v>542</v>
      </c>
      <c r="D425" s="30" t="s">
        <v>131</v>
      </c>
      <c r="E425" s="30" t="s">
        <v>131</v>
      </c>
      <c r="F425" s="30" t="s">
        <v>542</v>
      </c>
      <c r="G425" s="30" t="s">
        <v>131</v>
      </c>
    </row>
    <row r="426" spans="1:7" ht="30">
      <c r="A426" s="30" t="s">
        <v>996</v>
      </c>
      <c r="B426" s="30" t="s">
        <v>525</v>
      </c>
      <c r="C426" s="30" t="s">
        <v>543</v>
      </c>
      <c r="D426" s="30" t="s">
        <v>131</v>
      </c>
      <c r="E426" s="30" t="s">
        <v>131</v>
      </c>
      <c r="F426" s="30" t="s">
        <v>543</v>
      </c>
      <c r="G426" s="30" t="s">
        <v>131</v>
      </c>
    </row>
    <row r="427" spans="1:7" ht="30">
      <c r="A427" s="30" t="s">
        <v>997</v>
      </c>
      <c r="B427" s="30" t="s">
        <v>525</v>
      </c>
      <c r="C427" s="30" t="s">
        <v>544</v>
      </c>
      <c r="D427" s="30" t="s">
        <v>131</v>
      </c>
      <c r="E427" s="30" t="s">
        <v>131</v>
      </c>
      <c r="F427" s="30" t="s">
        <v>544</v>
      </c>
      <c r="G427" s="30" t="s">
        <v>131</v>
      </c>
    </row>
    <row r="428" spans="1:7" ht="30">
      <c r="A428" s="30" t="s">
        <v>998</v>
      </c>
      <c r="B428" s="30" t="s">
        <v>525</v>
      </c>
      <c r="C428" s="30" t="s">
        <v>545</v>
      </c>
      <c r="D428" s="30" t="s">
        <v>131</v>
      </c>
      <c r="E428" s="30" t="s">
        <v>131</v>
      </c>
      <c r="F428" s="30" t="s">
        <v>545</v>
      </c>
      <c r="G428" s="30" t="s">
        <v>131</v>
      </c>
    </row>
    <row r="429" spans="1:7" ht="30">
      <c r="A429" s="30" t="s">
        <v>999</v>
      </c>
      <c r="B429" s="30" t="s">
        <v>525</v>
      </c>
      <c r="C429" s="30" t="s">
        <v>546</v>
      </c>
      <c r="D429" s="30" t="s">
        <v>131</v>
      </c>
      <c r="E429" s="30" t="s">
        <v>131</v>
      </c>
      <c r="F429" s="30" t="s">
        <v>546</v>
      </c>
      <c r="G429" s="30" t="s">
        <v>131</v>
      </c>
    </row>
    <row r="430" spans="1:7" ht="30">
      <c r="A430" s="30" t="s">
        <v>1000</v>
      </c>
      <c r="B430" s="30" t="s">
        <v>547</v>
      </c>
      <c r="C430" s="30" t="s">
        <v>548</v>
      </c>
      <c r="D430" s="30" t="s">
        <v>131</v>
      </c>
      <c r="E430" s="30" t="s">
        <v>131</v>
      </c>
      <c r="F430" s="30" t="s">
        <v>548</v>
      </c>
      <c r="G430" s="30" t="s">
        <v>131</v>
      </c>
    </row>
    <row r="431" spans="1:7" ht="30">
      <c r="A431" s="30" t="s">
        <v>1001</v>
      </c>
      <c r="B431" s="30" t="s">
        <v>549</v>
      </c>
      <c r="C431" s="30" t="s">
        <v>550</v>
      </c>
      <c r="D431" s="30" t="s">
        <v>131</v>
      </c>
      <c r="E431" s="30" t="s">
        <v>131</v>
      </c>
      <c r="F431" s="30" t="s">
        <v>550</v>
      </c>
      <c r="G431" s="30" t="s">
        <v>131</v>
      </c>
    </row>
    <row r="432" spans="1:7" ht="30">
      <c r="A432" s="30" t="s">
        <v>1002</v>
      </c>
      <c r="B432" s="30" t="s">
        <v>551</v>
      </c>
      <c r="C432" s="30" t="s">
        <v>552</v>
      </c>
      <c r="D432" s="30" t="s">
        <v>131</v>
      </c>
      <c r="E432" s="30" t="s">
        <v>131</v>
      </c>
      <c r="F432" s="30" t="s">
        <v>552</v>
      </c>
      <c r="G432" s="30" t="s">
        <v>131</v>
      </c>
    </row>
    <row r="433" spans="1:7" ht="30">
      <c r="A433" s="30" t="s">
        <v>1003</v>
      </c>
      <c r="B433" s="30" t="s">
        <v>551</v>
      </c>
      <c r="C433" s="30" t="s">
        <v>553</v>
      </c>
      <c r="D433" s="30" t="s">
        <v>131</v>
      </c>
      <c r="E433" s="30" t="s">
        <v>131</v>
      </c>
      <c r="F433" s="30" t="s">
        <v>553</v>
      </c>
      <c r="G433" s="30" t="s">
        <v>131</v>
      </c>
    </row>
    <row r="434" spans="1:7" ht="30">
      <c r="A434" s="30" t="s">
        <v>1004</v>
      </c>
      <c r="B434" s="30" t="s">
        <v>551</v>
      </c>
      <c r="C434" s="30" t="s">
        <v>554</v>
      </c>
      <c r="D434" s="30" t="s">
        <v>131</v>
      </c>
      <c r="E434" s="30" t="s">
        <v>131</v>
      </c>
      <c r="F434" s="30" t="s">
        <v>554</v>
      </c>
      <c r="G434" s="30" t="s">
        <v>131</v>
      </c>
    </row>
    <row r="435" spans="1:7" ht="30">
      <c r="A435" s="30" t="s">
        <v>1005</v>
      </c>
      <c r="B435" s="30" t="s">
        <v>551</v>
      </c>
      <c r="C435" s="30" t="s">
        <v>555</v>
      </c>
      <c r="D435" s="30" t="s">
        <v>131</v>
      </c>
      <c r="E435" s="30" t="s">
        <v>131</v>
      </c>
      <c r="F435" s="30" t="s">
        <v>555</v>
      </c>
      <c r="G435" s="30" t="s">
        <v>131</v>
      </c>
    </row>
    <row r="436" spans="1:7" ht="30">
      <c r="A436" s="30" t="s">
        <v>1006</v>
      </c>
      <c r="B436" s="30" t="s">
        <v>551</v>
      </c>
      <c r="C436" s="30" t="s">
        <v>556</v>
      </c>
      <c r="D436" s="30" t="s">
        <v>131</v>
      </c>
      <c r="E436" s="30" t="s">
        <v>131</v>
      </c>
      <c r="F436" s="30" t="s">
        <v>556</v>
      </c>
      <c r="G436" s="30" t="s">
        <v>131</v>
      </c>
    </row>
    <row r="437" spans="1:7" ht="30">
      <c r="A437" s="30" t="s">
        <v>1007</v>
      </c>
      <c r="B437" s="30" t="s">
        <v>551</v>
      </c>
      <c r="C437" s="30" t="s">
        <v>557</v>
      </c>
      <c r="D437" s="30" t="s">
        <v>131</v>
      </c>
      <c r="E437" s="30" t="s">
        <v>131</v>
      </c>
      <c r="F437" s="30" t="s">
        <v>557</v>
      </c>
      <c r="G437" s="30" t="s">
        <v>131</v>
      </c>
    </row>
    <row r="438" spans="1:7" ht="30">
      <c r="A438" s="30" t="s">
        <v>1008</v>
      </c>
      <c r="B438" s="30" t="s">
        <v>551</v>
      </c>
      <c r="C438" s="30" t="s">
        <v>558</v>
      </c>
      <c r="D438" s="30" t="s">
        <v>131</v>
      </c>
      <c r="E438" s="30" t="s">
        <v>131</v>
      </c>
      <c r="F438" s="30" t="s">
        <v>558</v>
      </c>
      <c r="G438" s="30" t="s">
        <v>131</v>
      </c>
    </row>
    <row r="439" spans="1:7" ht="30">
      <c r="A439" s="30" t="s">
        <v>1009</v>
      </c>
      <c r="B439" s="30" t="s">
        <v>551</v>
      </c>
      <c r="C439" s="30" t="s">
        <v>559</v>
      </c>
      <c r="D439" s="30" t="s">
        <v>131</v>
      </c>
      <c r="E439" s="30" t="s">
        <v>131</v>
      </c>
      <c r="F439" s="30" t="s">
        <v>559</v>
      </c>
      <c r="G439" s="30" t="s">
        <v>131</v>
      </c>
    </row>
    <row r="440" spans="1:7" ht="30">
      <c r="A440" s="30" t="s">
        <v>1010</v>
      </c>
      <c r="B440" s="30" t="s">
        <v>551</v>
      </c>
      <c r="C440" s="30" t="s">
        <v>560</v>
      </c>
      <c r="D440" s="30" t="s">
        <v>131</v>
      </c>
      <c r="E440" s="30" t="s">
        <v>131</v>
      </c>
      <c r="F440" s="30" t="s">
        <v>560</v>
      </c>
      <c r="G440" s="30" t="s">
        <v>131</v>
      </c>
    </row>
    <row r="441" spans="1:7" ht="30">
      <c r="A441" s="30" t="s">
        <v>1011</v>
      </c>
      <c r="B441" s="30" t="s">
        <v>551</v>
      </c>
      <c r="C441" s="30" t="s">
        <v>561</v>
      </c>
      <c r="D441" s="30" t="s">
        <v>131</v>
      </c>
      <c r="E441" s="30" t="s">
        <v>131</v>
      </c>
      <c r="F441" s="30" t="s">
        <v>561</v>
      </c>
      <c r="G441" s="30" t="s">
        <v>131</v>
      </c>
    </row>
    <row r="442" spans="1:7" ht="30">
      <c r="A442" s="30" t="s">
        <v>1012</v>
      </c>
      <c r="B442" s="30" t="s">
        <v>551</v>
      </c>
      <c r="C442" s="30" t="s">
        <v>562</v>
      </c>
      <c r="D442" s="30" t="s">
        <v>131</v>
      </c>
      <c r="E442" s="30" t="s">
        <v>131</v>
      </c>
      <c r="F442" s="30" t="s">
        <v>562</v>
      </c>
      <c r="G442" s="30" t="s">
        <v>131</v>
      </c>
    </row>
    <row r="443" spans="1:7" ht="30">
      <c r="A443" s="30" t="s">
        <v>1013</v>
      </c>
      <c r="B443" s="30" t="s">
        <v>551</v>
      </c>
      <c r="C443" s="30" t="s">
        <v>563</v>
      </c>
      <c r="D443" s="30" t="s">
        <v>131</v>
      </c>
      <c r="E443" s="30" t="s">
        <v>131</v>
      </c>
      <c r="F443" s="30" t="s">
        <v>563</v>
      </c>
      <c r="G443" s="30" t="s">
        <v>131</v>
      </c>
    </row>
    <row r="444" spans="1:7" ht="30">
      <c r="A444" s="30" t="s">
        <v>1014</v>
      </c>
      <c r="B444" s="30" t="s">
        <v>551</v>
      </c>
      <c r="C444" s="30" t="s">
        <v>564</v>
      </c>
      <c r="D444" s="30" t="s">
        <v>131</v>
      </c>
      <c r="E444" s="30" t="s">
        <v>131</v>
      </c>
      <c r="F444" s="30" t="s">
        <v>564</v>
      </c>
      <c r="G444" s="30" t="s">
        <v>131</v>
      </c>
    </row>
    <row r="445" spans="1:7" ht="30">
      <c r="A445" s="30" t="s">
        <v>1015</v>
      </c>
      <c r="B445" s="30" t="s">
        <v>551</v>
      </c>
      <c r="C445" s="30" t="s">
        <v>565</v>
      </c>
      <c r="D445" s="30" t="s">
        <v>131</v>
      </c>
      <c r="E445" s="30" t="s">
        <v>131</v>
      </c>
      <c r="F445" s="30" t="s">
        <v>565</v>
      </c>
      <c r="G445" s="30"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50">
      <selection activeCell="B52" sqref="B52"/>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41" t="s">
        <v>1094</v>
      </c>
      <c r="B1" s="42" t="s">
        <v>1095</v>
      </c>
      <c r="C1" s="42" t="s">
        <v>1096</v>
      </c>
    </row>
    <row r="2" spans="1:3" ht="15">
      <c r="A2" s="38" t="s">
        <v>1017</v>
      </c>
      <c r="B2" s="43"/>
      <c r="C2" s="43"/>
    </row>
    <row r="3" spans="1:3" ht="165">
      <c r="A3" s="38" t="s">
        <v>1018</v>
      </c>
      <c r="B3" s="43" t="s">
        <v>1185</v>
      </c>
      <c r="C3" s="43" t="s">
        <v>1184</v>
      </c>
    </row>
    <row r="4" spans="1:3" ht="15">
      <c r="A4" s="38" t="s">
        <v>1079</v>
      </c>
      <c r="B4" s="43"/>
      <c r="C4" s="43"/>
    </row>
    <row r="5" spans="1:3" ht="15">
      <c r="A5" s="38" t="s">
        <v>1078</v>
      </c>
      <c r="B5" s="43"/>
      <c r="C5" s="43"/>
    </row>
    <row r="6" spans="1:3" ht="15">
      <c r="A6" s="38" t="s">
        <v>1080</v>
      </c>
      <c r="B6" s="43"/>
      <c r="C6" s="43"/>
    </row>
    <row r="7" spans="1:3" ht="15">
      <c r="A7" s="38" t="s">
        <v>1081</v>
      </c>
      <c r="B7" s="43"/>
      <c r="C7" s="43"/>
    </row>
    <row r="8" spans="1:3" ht="15">
      <c r="A8" s="38" t="s">
        <v>1019</v>
      </c>
      <c r="B8" s="43"/>
      <c r="C8" s="43"/>
    </row>
    <row r="9" spans="1:3" ht="15">
      <c r="A9" s="38" t="s">
        <v>1020</v>
      </c>
      <c r="B9" s="43"/>
      <c r="C9" s="43"/>
    </row>
    <row r="10" spans="1:3" ht="90">
      <c r="A10" s="38" t="s">
        <v>1021</v>
      </c>
      <c r="B10" s="43" t="s">
        <v>1178</v>
      </c>
      <c r="C10" s="43" t="s">
        <v>1179</v>
      </c>
    </row>
    <row r="11" spans="1:3" ht="105">
      <c r="A11" s="38" t="s">
        <v>1022</v>
      </c>
      <c r="B11" s="43" t="s">
        <v>1180</v>
      </c>
      <c r="C11" s="43" t="s">
        <v>1181</v>
      </c>
    </row>
    <row r="12" spans="1:3" ht="120">
      <c r="A12" s="38" t="s">
        <v>1023</v>
      </c>
      <c r="B12" s="43" t="s">
        <v>1182</v>
      </c>
      <c r="C12" s="43" t="s">
        <v>1183</v>
      </c>
    </row>
    <row r="13" spans="1:3" ht="75">
      <c r="A13" s="38" t="s">
        <v>1024</v>
      </c>
      <c r="B13" s="43" t="s">
        <v>1176</v>
      </c>
      <c r="C13" s="43" t="s">
        <v>1177</v>
      </c>
    </row>
    <row r="14" spans="1:3" ht="15">
      <c r="A14" s="38" t="s">
        <v>1025</v>
      </c>
      <c r="B14" s="43"/>
      <c r="C14" s="43"/>
    </row>
    <row r="15" spans="1:3" ht="165">
      <c r="A15" s="38" t="s">
        <v>1026</v>
      </c>
      <c r="B15" s="43" t="s">
        <v>1174</v>
      </c>
      <c r="C15" s="43" t="s">
        <v>1175</v>
      </c>
    </row>
    <row r="16" spans="1:3" ht="15">
      <c r="A16" s="38" t="s">
        <v>1027</v>
      </c>
      <c r="B16" s="43"/>
      <c r="C16" s="43"/>
    </row>
    <row r="17" spans="1:3" ht="240">
      <c r="A17" s="38" t="s">
        <v>1171</v>
      </c>
      <c r="B17" s="43" t="s">
        <v>1172</v>
      </c>
      <c r="C17" s="43" t="s">
        <v>1173</v>
      </c>
    </row>
    <row r="18" spans="1:3" ht="180">
      <c r="A18" s="39" t="s">
        <v>1165</v>
      </c>
      <c r="B18" s="43" t="s">
        <v>1167</v>
      </c>
      <c r="C18" s="43" t="s">
        <v>1168</v>
      </c>
    </row>
    <row r="19" spans="1:3" ht="105">
      <c r="A19" s="39" t="s">
        <v>1166</v>
      </c>
      <c r="B19" s="43" t="s">
        <v>1170</v>
      </c>
      <c r="C19" s="43" t="s">
        <v>1169</v>
      </c>
    </row>
    <row r="20" spans="1:3" ht="15">
      <c r="A20" s="38" t="s">
        <v>1028</v>
      </c>
      <c r="B20" s="43"/>
      <c r="C20" s="43"/>
    </row>
    <row r="21" spans="1:3" ht="15">
      <c r="A21" s="38" t="s">
        <v>1029</v>
      </c>
      <c r="B21" s="43"/>
      <c r="C21" s="43"/>
    </row>
    <row r="22" spans="1:3" ht="15">
      <c r="A22" s="38" t="s">
        <v>1030</v>
      </c>
      <c r="B22" s="43"/>
      <c r="C22" s="43"/>
    </row>
    <row r="23" spans="1:3" ht="90">
      <c r="A23" s="38" t="s">
        <v>1031</v>
      </c>
      <c r="B23" s="43" t="s">
        <v>1163</v>
      </c>
      <c r="C23" s="43" t="s">
        <v>1164</v>
      </c>
    </row>
    <row r="24" spans="1:3" ht="90">
      <c r="A24" s="38" t="s">
        <v>1032</v>
      </c>
      <c r="B24" s="43" t="s">
        <v>1161</v>
      </c>
      <c r="C24" s="43" t="s">
        <v>1162</v>
      </c>
    </row>
    <row r="25" spans="1:3" ht="105">
      <c r="A25" s="38" t="s">
        <v>1033</v>
      </c>
      <c r="B25" s="43" t="s">
        <v>1157</v>
      </c>
      <c r="C25" s="43" t="s">
        <v>1158</v>
      </c>
    </row>
    <row r="26" spans="1:3" ht="75">
      <c r="A26" s="38" t="s">
        <v>1034</v>
      </c>
      <c r="B26" s="43" t="s">
        <v>1159</v>
      </c>
      <c r="C26" s="43" t="s">
        <v>1160</v>
      </c>
    </row>
    <row r="27" spans="1:3" ht="105">
      <c r="A27" s="38" t="s">
        <v>1035</v>
      </c>
      <c r="B27" s="43" t="s">
        <v>1156</v>
      </c>
      <c r="C27" s="43" t="s">
        <v>1155</v>
      </c>
    </row>
    <row r="28" spans="1:3" ht="15">
      <c r="A28" s="38" t="s">
        <v>1082</v>
      </c>
      <c r="B28" s="43"/>
      <c r="C28" s="43"/>
    </row>
    <row r="29" spans="1:3" ht="15">
      <c r="A29" s="38" t="s">
        <v>1083</v>
      </c>
      <c r="B29" s="43"/>
      <c r="C29" s="43"/>
    </row>
    <row r="30" spans="1:3" ht="15">
      <c r="A30" s="38" t="s">
        <v>1084</v>
      </c>
      <c r="B30" s="43"/>
      <c r="C30" s="43"/>
    </row>
    <row r="31" spans="1:3" ht="15">
      <c r="A31" s="38" t="s">
        <v>1085</v>
      </c>
      <c r="B31" s="43"/>
      <c r="C31" s="43"/>
    </row>
    <row r="32" spans="1:3" ht="105">
      <c r="A32" s="38" t="s">
        <v>1036</v>
      </c>
      <c r="B32" s="43" t="s">
        <v>1154</v>
      </c>
      <c r="C32" s="43" t="s">
        <v>1153</v>
      </c>
    </row>
    <row r="33" spans="1:3" ht="90">
      <c r="A33" s="38" t="s">
        <v>1037</v>
      </c>
      <c r="B33" s="43" t="s">
        <v>1149</v>
      </c>
      <c r="C33" s="43" t="s">
        <v>1150</v>
      </c>
    </row>
    <row r="34" spans="1:3" ht="105">
      <c r="A34" s="38" t="s">
        <v>1038</v>
      </c>
      <c r="B34" s="43" t="s">
        <v>1152</v>
      </c>
      <c r="C34" s="43" t="s">
        <v>1151</v>
      </c>
    </row>
    <row r="35" spans="1:3" ht="15">
      <c r="A35" s="38" t="s">
        <v>1086</v>
      </c>
      <c r="B35" s="43"/>
      <c r="C35" s="43"/>
    </row>
    <row r="36" spans="1:3" ht="15">
      <c r="A36" s="38" t="s">
        <v>1087</v>
      </c>
      <c r="B36" s="43"/>
      <c r="C36" s="43"/>
    </row>
    <row r="37" spans="1:3" ht="15">
      <c r="A37" s="38" t="s">
        <v>1088</v>
      </c>
      <c r="B37" s="43"/>
      <c r="C37" s="43"/>
    </row>
    <row r="38" spans="1:3" ht="135">
      <c r="A38" s="39" t="s">
        <v>1039</v>
      </c>
      <c r="B38" s="43" t="s">
        <v>1147</v>
      </c>
      <c r="C38" s="43" t="s">
        <v>1148</v>
      </c>
    </row>
    <row r="39" spans="1:3" ht="15">
      <c r="A39" s="38" t="s">
        <v>1040</v>
      </c>
      <c r="B39" s="43"/>
      <c r="C39" s="43"/>
    </row>
    <row r="40" spans="1:3" ht="15">
      <c r="A40" s="38" t="s">
        <v>1089</v>
      </c>
      <c r="B40" s="43"/>
      <c r="C40" s="43"/>
    </row>
    <row r="41" spans="1:3" ht="15">
      <c r="A41" s="38" t="s">
        <v>1090</v>
      </c>
      <c r="B41" s="43"/>
      <c r="C41" s="43"/>
    </row>
    <row r="42" spans="1:3" ht="30">
      <c r="A42" s="39" t="s">
        <v>1091</v>
      </c>
      <c r="B42" s="43"/>
      <c r="C42" s="43"/>
    </row>
    <row r="43" spans="1:3" ht="30">
      <c r="A43" s="39" t="s">
        <v>1092</v>
      </c>
      <c r="B43" s="43"/>
      <c r="C43" s="43"/>
    </row>
    <row r="44" spans="1:3" ht="165">
      <c r="A44" s="38" t="s">
        <v>1041</v>
      </c>
      <c r="B44" s="43" t="s">
        <v>1146</v>
      </c>
      <c r="C44" s="43" t="s">
        <v>1145</v>
      </c>
    </row>
    <row r="45" spans="1:3" ht="105">
      <c r="A45" s="38" t="s">
        <v>1042</v>
      </c>
      <c r="B45" s="43" t="s">
        <v>1143</v>
      </c>
      <c r="C45" s="43" t="s">
        <v>1144</v>
      </c>
    </row>
    <row r="46" spans="1:3" ht="135">
      <c r="A46" s="38" t="s">
        <v>1043</v>
      </c>
      <c r="B46" s="43" t="s">
        <v>1142</v>
      </c>
      <c r="C46" s="43" t="s">
        <v>1141</v>
      </c>
    </row>
    <row r="47" spans="1:3" ht="225">
      <c r="A47" s="39" t="s">
        <v>1044</v>
      </c>
      <c r="B47" s="43" t="s">
        <v>1139</v>
      </c>
      <c r="C47" s="43" t="s">
        <v>1140</v>
      </c>
    </row>
    <row r="48" spans="1:3" ht="225">
      <c r="A48" s="38" t="s">
        <v>1045</v>
      </c>
      <c r="B48" s="43" t="s">
        <v>1135</v>
      </c>
      <c r="C48" s="43" t="s">
        <v>1136</v>
      </c>
    </row>
    <row r="49" spans="1:3" ht="135">
      <c r="A49" s="38" t="s">
        <v>1046</v>
      </c>
      <c r="B49" s="43" t="s">
        <v>1137</v>
      </c>
      <c r="C49" s="43" t="s">
        <v>1138</v>
      </c>
    </row>
    <row r="50" spans="1:3" ht="120">
      <c r="A50" s="38" t="s">
        <v>1047</v>
      </c>
      <c r="B50" s="43" t="s">
        <v>1134</v>
      </c>
      <c r="C50" s="43" t="s">
        <v>1133</v>
      </c>
    </row>
    <row r="51" spans="1:3" ht="15">
      <c r="A51" s="38" t="s">
        <v>1186</v>
      </c>
      <c r="B51" s="43"/>
      <c r="C51" s="43"/>
    </row>
    <row r="52" spans="1:3" ht="270">
      <c r="A52" s="38" t="s">
        <v>1048</v>
      </c>
      <c r="B52" s="43" t="s">
        <v>1131</v>
      </c>
      <c r="C52" s="43" t="s">
        <v>1132</v>
      </c>
    </row>
    <row r="53" spans="1:3" ht="15">
      <c r="A53" s="38" t="s">
        <v>1049</v>
      </c>
      <c r="B53" s="43"/>
      <c r="C53" s="43"/>
    </row>
    <row r="54" spans="1:3" ht="15">
      <c r="A54" s="38" t="s">
        <v>1050</v>
      </c>
      <c r="B54" s="43"/>
      <c r="C54" s="43"/>
    </row>
    <row r="55" spans="1:3" ht="15">
      <c r="A55" s="38" t="s">
        <v>1051</v>
      </c>
      <c r="B55" s="43"/>
      <c r="C55" s="43"/>
    </row>
    <row r="56" spans="1:3" ht="135">
      <c r="A56" s="38" t="s">
        <v>1052</v>
      </c>
      <c r="B56" s="43" t="s">
        <v>1130</v>
      </c>
      <c r="C56" s="43" t="s">
        <v>1129</v>
      </c>
    </row>
    <row r="57" spans="1:3" ht="120">
      <c r="A57" s="38" t="s">
        <v>1053</v>
      </c>
      <c r="B57" s="43" t="s">
        <v>1128</v>
      </c>
      <c r="C57" s="43" t="s">
        <v>1127</v>
      </c>
    </row>
    <row r="58" spans="1:3" ht="120">
      <c r="A58" s="38" t="s">
        <v>1054</v>
      </c>
      <c r="B58" s="43" t="s">
        <v>1126</v>
      </c>
      <c r="C58" s="43" t="s">
        <v>1125</v>
      </c>
    </row>
    <row r="59" spans="1:3" ht="135">
      <c r="A59" s="38" t="s">
        <v>1055</v>
      </c>
      <c r="B59" s="43" t="s">
        <v>1124</v>
      </c>
      <c r="C59" s="43" t="s">
        <v>1123</v>
      </c>
    </row>
    <row r="60" spans="1:3" ht="60">
      <c r="A60" s="38" t="s">
        <v>1056</v>
      </c>
      <c r="B60" s="43" t="s">
        <v>1122</v>
      </c>
      <c r="C60" s="43" t="s">
        <v>1121</v>
      </c>
    </row>
    <row r="61" spans="1:3" ht="150">
      <c r="A61" s="38" t="s">
        <v>1057</v>
      </c>
      <c r="B61" s="43" t="s">
        <v>1119</v>
      </c>
      <c r="C61" s="43" t="s">
        <v>1120</v>
      </c>
    </row>
    <row r="62" spans="1:3" ht="165">
      <c r="A62" s="38" t="s">
        <v>1058</v>
      </c>
      <c r="B62" s="43" t="s">
        <v>1115</v>
      </c>
      <c r="C62" s="43" t="s">
        <v>1116</v>
      </c>
    </row>
    <row r="63" spans="1:3" ht="90">
      <c r="A63" s="38" t="s">
        <v>1059</v>
      </c>
      <c r="B63" s="43" t="s">
        <v>1118</v>
      </c>
      <c r="C63" s="43" t="s">
        <v>1117</v>
      </c>
    </row>
    <row r="64" spans="1:3" ht="15">
      <c r="A64" s="38" t="s">
        <v>1093</v>
      </c>
      <c r="B64" s="43"/>
      <c r="C64" s="43"/>
    </row>
    <row r="65" spans="1:3" ht="105">
      <c r="A65" s="38" t="s">
        <v>1060</v>
      </c>
      <c r="B65" s="43" t="s">
        <v>1113</v>
      </c>
      <c r="C65" s="43" t="s">
        <v>1114</v>
      </c>
    </row>
    <row r="66" spans="1:3" ht="150">
      <c r="A66" s="38" t="s">
        <v>1016</v>
      </c>
      <c r="B66" s="44" t="s">
        <v>1111</v>
      </c>
      <c r="C66" s="43" t="s">
        <v>1112</v>
      </c>
    </row>
    <row r="67" spans="1:3" ht="15">
      <c r="A67" s="38" t="s">
        <v>1061</v>
      </c>
      <c r="B67" s="43"/>
      <c r="C67" s="43"/>
    </row>
    <row r="68" spans="1:3" ht="15">
      <c r="A68" s="38" t="s">
        <v>1062</v>
      </c>
      <c r="B68" s="43"/>
      <c r="C68" s="43"/>
    </row>
    <row r="69" spans="1:3" ht="15">
      <c r="A69" s="38" t="s">
        <v>1063</v>
      </c>
      <c r="B69" s="43"/>
      <c r="C69" s="43"/>
    </row>
    <row r="70" spans="1:3" ht="15">
      <c r="A70" s="38" t="s">
        <v>1064</v>
      </c>
      <c r="B70" s="43"/>
      <c r="C70" s="43"/>
    </row>
    <row r="71" spans="1:3" ht="180">
      <c r="A71" s="38" t="s">
        <v>1065</v>
      </c>
      <c r="B71" s="43" t="s">
        <v>1105</v>
      </c>
      <c r="C71" s="43" t="s">
        <v>1106</v>
      </c>
    </row>
    <row r="72" spans="1:3" ht="180">
      <c r="A72" s="38" t="s">
        <v>1066</v>
      </c>
      <c r="B72" s="43" t="s">
        <v>1107</v>
      </c>
      <c r="C72" s="43" t="s">
        <v>1108</v>
      </c>
    </row>
    <row r="73" spans="1:3" ht="210">
      <c r="A73" s="38" t="s">
        <v>1067</v>
      </c>
      <c r="B73" s="43" t="s">
        <v>1109</v>
      </c>
      <c r="C73" s="43" t="s">
        <v>1110</v>
      </c>
    </row>
    <row r="74" spans="1:3" ht="15">
      <c r="A74" s="38" t="s">
        <v>1068</v>
      </c>
      <c r="B74" s="43"/>
      <c r="C74" s="43"/>
    </row>
    <row r="75" spans="1:3" ht="15">
      <c r="A75" s="38" t="s">
        <v>1069</v>
      </c>
      <c r="B75" s="43"/>
      <c r="C75" s="43"/>
    </row>
    <row r="76" spans="1:3" ht="240">
      <c r="A76" s="38" t="s">
        <v>1070</v>
      </c>
      <c r="B76" s="43" t="s">
        <v>1101</v>
      </c>
      <c r="C76" s="43" t="s">
        <v>1102</v>
      </c>
    </row>
    <row r="77" spans="1:3" ht="225">
      <c r="A77" s="38" t="s">
        <v>1071</v>
      </c>
      <c r="B77" s="43" t="s">
        <v>1104</v>
      </c>
      <c r="C77" s="43" t="s">
        <v>1103</v>
      </c>
    </row>
    <row r="78" spans="1:3" ht="15">
      <c r="A78" s="38" t="s">
        <v>1072</v>
      </c>
      <c r="B78" s="43"/>
      <c r="C78" s="43"/>
    </row>
    <row r="79" spans="1:3" ht="15">
      <c r="A79" s="38" t="s">
        <v>1073</v>
      </c>
      <c r="B79" s="43"/>
      <c r="C79" s="43"/>
    </row>
    <row r="80" spans="1:3" ht="15">
      <c r="A80" s="38" t="s">
        <v>1074</v>
      </c>
      <c r="B80" s="43"/>
      <c r="C80" s="43"/>
    </row>
    <row r="81" spans="1:3" ht="105">
      <c r="A81" s="38" t="s">
        <v>1075</v>
      </c>
      <c r="B81" s="44" t="s">
        <v>1099</v>
      </c>
      <c r="C81" s="43" t="s">
        <v>1100</v>
      </c>
    </row>
    <row r="82" spans="1:3" ht="90">
      <c r="A82" s="40" t="s">
        <v>1076</v>
      </c>
      <c r="B82" s="43" t="s">
        <v>1097</v>
      </c>
      <c r="C82" s="43"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2017-05-31T16:01:54Z</dcterms:modified>
  <cp:category/>
  <cp:version/>
  <cp:contentType/>
  <cp:contentStatus/>
</cp:coreProperties>
</file>